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45" yWindow="-60" windowWidth="19290" windowHeight="6450"/>
  </bookViews>
  <sheets>
    <sheet name="法適用_水道事業" sheetId="4" r:id="rId1"/>
    <sheet name="データ" sheetId="5" state="hidden" r:id="rId2"/>
  </sheets>
  <calcPr calcId="145621" concurrentCalc="0"/>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W8" i="4"/>
  <c r="P8" i="4"/>
  <c r="I8" i="4"/>
  <c r="B8" i="4"/>
  <c r="B6" i="4"/>
  <c r="C10" i="5"/>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<sst xmlns="http://schemas.openxmlformats.org/spreadsheetml/2006/main" count="232" uniqueCount="120">
  <si>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</si>
  <si>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</si>
  <si>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</si>
  <si>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</si>
  <si>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</si>
  <si>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</si>
  <si>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</si>
  <si>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</si>
  <si>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</si>
  <si>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</si>
  <si>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</si>
  <si>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</si>
  <si>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</si>
  <si>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</si>
  <si>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</si>
  <si>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</si>
  <si>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</si>
  <si>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</si>
  <si>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</si>
  <si>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</si>
  <si>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</si>
  <si>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</si>
  <si>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</si>
  <si>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</si>
  <si>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</si>
  <si>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</si>
  <si>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</si>
  <si>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</si>
  <si>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</si>
  <si>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</si>
  <si>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</si>
  <si>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</si>
  <si>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</si>
  <si>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</si>
  <si>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</si>
  <si>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</si>
  <si>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</si>
  <si>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</si>
  <si>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</si>
  <si>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</si>
  <si>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</si>
  <si>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</si>
  <si>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</si>
  <si>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</si>
  <si>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</si>
  <si>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</si>
  <si>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</si>
  <si>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</si>
  <si>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</si>
  <si>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</si>
  <si>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</si>
  <si>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</si>
  <si>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</si>
  <si>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</si>
  <si>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</si>
  <si>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</si>
  <si>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</si>
  <si>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</si>
  <si>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</si>
  <si>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</si>
  <si>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</si>
  <si>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</si>
  <si>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</si>
  <si>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</si>
  <si>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</si>
  <si>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</si>
  <si>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</si>
  <si>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</si>
  <si>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</si>
  <si>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</si>
  <si>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</si>
  <si>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</si>
  <si>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</si>
  <si>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</si>
  <si>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</si>
  <si>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</si>
  <si>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</si>
  <si>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</si>
  <si>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</si>
  <si>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</si>
  <si>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</si>
  <si>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</si>
  <si>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</si>
  <si>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</si>
  <si>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</si>
  <si>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</si>
  <si>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</si>
  <si>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</si>
  <si>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</si>
  <si>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</si>
  <si>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</si>
  <si>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</si>
  <si>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</si>
  <si>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</si>
  <si>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</si>
  <si>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</si>
  <si>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</si>
  <si>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</si>
  <si>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</si>
  <si>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</si>
  <si>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</si>
  <si>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</si>
  <si>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</si>
  <si>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</si>
  <si>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</si>
  <si>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高知県　香美市</t>
  </si>
  <si>
    <t>法適用</t>
  </si>
  <si>
    <t>水道事業</t>
  </si>
  <si>
    <t>末端給水事業</t>
  </si>
  <si>
    <t>A7</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</si>
  <si>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</si>
  <si>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</si>
  <si>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</si>
  <si>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</si>
  <si>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</si>
  <si>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</si>
  <si>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近年、水道施設の老朽化のため、修繕費の増加が予想されます。耐震化の必要性も重要になっており、管路更新等の投資に力を入れる必要があります。</t>
    <rPh sb="23" eb="25">
      <t>ヨソウ</t>
    </rPh>
    <phoneticPr fontId="4"/>
  </si>
  <si>
    <t>　経営の状況については、昨年度と比べると黒字割合は増加していますが、過去5年間の推移ではほぼ横ばいになっています。給水装置新設分担金の徴収開始により営業外収益が増加したことと、昨年度に集中して行った老朽水道施設修繕により今年度の修繕費が抑えられたことが主な原因と考えられます。 
　近年、水道施設の老朽化が大きな課題であり、修繕費は増加していくと考えられます。今後は、維持管理に備え、経営状況を正確に予測したうえで、適切な料金収入の確保を図っていく必要があります。</t>
    <rPh sb="46" eb="47">
      <t>ヨコ</t>
    </rPh>
    <rPh sb="57" eb="59">
      <t>キュウスイ</t>
    </rPh>
    <rPh sb="59" eb="61">
      <t>ソウチ</t>
    </rPh>
    <rPh sb="61" eb="63">
      <t>シンセツ</t>
    </rPh>
    <rPh sb="63" eb="66">
      <t>ブンタンキン</t>
    </rPh>
    <rPh sb="67" eb="69">
      <t>チョウシュウ</t>
    </rPh>
    <rPh sb="69" eb="71">
      <t>カイシ</t>
    </rPh>
    <rPh sb="76" eb="77">
      <t>ガイ</t>
    </rPh>
    <rPh sb="80" eb="82">
      <t>ゾウカ</t>
    </rPh>
    <rPh sb="88" eb="91">
      <t>サクネンド</t>
    </rPh>
    <rPh sb="92" eb="94">
      <t>シュウチュウ</t>
    </rPh>
    <rPh sb="96" eb="97">
      <t>オコナ</t>
    </rPh>
    <rPh sb="99" eb="101">
      <t>ロウキュウ</t>
    </rPh>
    <rPh sb="110" eb="113">
      <t>コンネンド</t>
    </rPh>
    <rPh sb="114" eb="117">
      <t>シュウゼンヒ</t>
    </rPh>
    <rPh sb="118" eb="119">
      <t>オサ</t>
    </rPh>
    <rPh sb="141" eb="143">
      <t>キンネン</t>
    </rPh>
    <rPh sb="153" eb="154">
      <t>オオ</t>
    </rPh>
    <rPh sb="156" eb="158">
      <t>カダイ</t>
    </rPh>
    <rPh sb="166" eb="168">
      <t>ゾウカ</t>
    </rPh>
    <rPh sb="173" eb="174">
      <t>カンガ</t>
    </rPh>
    <rPh sb="180" eb="182">
      <t>コンゴ</t>
    </rPh>
    <rPh sb="184" eb="186">
      <t>イジ</t>
    </rPh>
    <rPh sb="186" eb="188">
      <t>カンリ</t>
    </rPh>
    <rPh sb="189" eb="190">
      <t>ソナ</t>
    </rPh>
    <phoneticPr fontId="4"/>
  </si>
  <si>
    <t>　平成28年度は、昨年度に比べると黒字割合は増加しています。しかしながら、給水人口の減少が予想されるなか、施設老朽化に伴う修繕費や耐震化を含めた管路更新への投資が必要であり、経営は苦しくなると考えられます。このため、水道料金の改定などの適切な収入の確保と維持管理の効率化を検討していく必要があります。</t>
    <rPh sb="9" eb="12">
      <t>サクネンド</t>
    </rPh>
    <rPh sb="13" eb="14">
      <t>クラ</t>
    </rPh>
    <rPh sb="22" eb="24">
      <t>ゾウカ</t>
    </rPh>
    <rPh sb="45" eb="47">
      <t>ヨソウ</t>
    </rPh>
    <rPh sb="87" eb="89">
      <t>ケイエイ</t>
    </rPh>
    <rPh sb="90" eb="91">
      <t>クル</t>
    </rPh>
    <rPh sb="96" eb="97">
      <t>カンガ</t>
    </rPh>
    <rPh sb="136" eb="138">
      <t>ケントウ</t>
    </rPh>
    <rPh sb="142" eb="144">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</si>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</sst>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3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1.1499999999999999</c:v>
                </c:pt>
                <c:pt idx="1">
                  <c:v>0.47</c:v>
                </c:pt>
                <c:pt idx="2">
                  <c:v>0.02</c:v>
                </c:pt>
                <c:pt idx="3" formatCode="#,##0.00;&quot;△&quot;#,##0.00">
                  <c:v>0</c:v>
                </c:pt>
                <c:pt idx="4" formatCode="#,##0.00;&quot;△&quot;#,##0.00">
                  <c:v>0</c:v>
                </c:pt>
              </c:numCache>
            </c:numRef>
          </c:val>
        </c:ser>
        <c:dLbls>
          <c:showLegendKey val="0"/>
          <c:showVal val="0"/>
          <c:showCatName val="0"/>
          <c:showSerName val="0"/>
          <c:showPercent val="0"/>
          <c:showBubbleSize val="0"/>
        </c:dLbls>
        <c:gapWidth val="150"/>
        <c:axId val="82167680"/>
        <c:axId val="8481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0.68</c:v>
                </c:pt>
                <c:pt idx="3">
                  <c:v>1.65</c:v>
                </c:pt>
                <c:pt idx="4">
                  <c:v>0.47</c:v>
                </c:pt>
              </c:numCache>
            </c:numRef>
          </c:val>
          <c:smooth val="0"/>
        </c:ser>
        <c:dLbls>
          <c:showLegendKey val="0"/>
          <c:showVal val="0"/>
          <c:showCatName val="0"/>
          <c:showSerName val="0"/>
          <c:showPercent val="0"/>
          <c:showBubbleSize val="0"/>
        </c:dLbls>
        <c:marker val="1"/>
        <c:smooth val="0"/>
        <c:axId val="82167680"/>
        <c:axId val="84811776"/>
      </c:lineChart>
      <c:dateAx>
        <c:axId val="82167680"/>
        <c:scaling>
          <c:orientation val="minMax"/>
        </c:scaling>
        <c:delete val="1"/>
        <c:axPos val="b"/>
        <c:numFmt formatCode="ge" sourceLinked="1"/>
        <c:majorTickMark val="none"/>
        <c:minorTickMark val="none"/>
        <c:tickLblPos val="none"/>
        <c:crossAx val="84811776"/>
        <c:crosses val="autoZero"/>
        <c:auto val="1"/>
        <c:lblOffset val="100"/>
        <c:baseTimeUnit val="years"/>
      </c:dateAx>
      <c:valAx>
        <c:axId val="8481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1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99" l="0.70000000000000062" r="0.70000000000000062" t="0.7500000000000129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85.4</c:v>
                </c:pt>
                <c:pt idx="1">
                  <c:v>82.54</c:v>
                </c:pt>
                <c:pt idx="2">
                  <c:v>81.25</c:v>
                </c:pt>
                <c:pt idx="3">
                  <c:v>79.06</c:v>
                </c:pt>
                <c:pt idx="4">
                  <c:v>78.83</c:v>
                </c:pt>
              </c:numCache>
            </c:numRef>
          </c:val>
        </c:ser>
        <c:dLbls>
          <c:showLegendKey val="0"/>
          <c:showVal val="0"/>
          <c:showCatName val="0"/>
          <c:showSerName val="0"/>
          <c:showPercent val="0"/>
          <c:showBubbleSize val="0"/>
        </c:dLbls>
        <c:gapWidth val="150"/>
        <c:axId val="89127168"/>
        <c:axId val="8914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53.61</c:v>
                </c:pt>
                <c:pt idx="3">
                  <c:v>53.52</c:v>
                </c:pt>
                <c:pt idx="4">
                  <c:v>54.24</c:v>
                </c:pt>
              </c:numCache>
            </c:numRef>
          </c:val>
          <c:smooth val="0"/>
        </c:ser>
        <c:dLbls>
          <c:showLegendKey val="0"/>
          <c:showVal val="0"/>
          <c:showCatName val="0"/>
          <c:showSerName val="0"/>
          <c:showPercent val="0"/>
          <c:showBubbleSize val="0"/>
        </c:dLbls>
        <c:marker val="1"/>
        <c:smooth val="0"/>
        <c:axId val="89127168"/>
        <c:axId val="89145728"/>
      </c:lineChart>
      <c:dateAx>
        <c:axId val="89127168"/>
        <c:scaling>
          <c:orientation val="minMax"/>
        </c:scaling>
        <c:delete val="1"/>
        <c:axPos val="b"/>
        <c:numFmt formatCode="ge" sourceLinked="1"/>
        <c:majorTickMark val="none"/>
        <c:minorTickMark val="none"/>
        <c:tickLblPos val="none"/>
        <c:crossAx val="89145728"/>
        <c:crosses val="autoZero"/>
        <c:auto val="1"/>
        <c:lblOffset val="100"/>
        <c:baseTimeUnit val="years"/>
      </c:dateAx>
      <c:valAx>
        <c:axId val="89145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7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88.79</c:v>
                </c:pt>
                <c:pt idx="1">
                  <c:v>93.01</c:v>
                </c:pt>
                <c:pt idx="2">
                  <c:v>91.66</c:v>
                </c:pt>
                <c:pt idx="3">
                  <c:v>94.28</c:v>
                </c:pt>
                <c:pt idx="4">
                  <c:v>95.76</c:v>
                </c:pt>
              </c:numCache>
            </c:numRef>
          </c:val>
        </c:ser>
        <c:dLbls>
          <c:showLegendKey val="0"/>
          <c:showVal val="0"/>
          <c:showCatName val="0"/>
          <c:showSerName val="0"/>
          <c:showPercent val="0"/>
          <c:showBubbleSize val="0"/>
        </c:dLbls>
        <c:gapWidth val="150"/>
        <c:axId val="89171840"/>
        <c:axId val="8919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81.31</c:v>
                </c:pt>
                <c:pt idx="3">
                  <c:v>81.459999999999994</c:v>
                </c:pt>
                <c:pt idx="4">
                  <c:v>81.680000000000007</c:v>
                </c:pt>
              </c:numCache>
            </c:numRef>
          </c:val>
          <c:smooth val="0"/>
        </c:ser>
        <c:dLbls>
          <c:showLegendKey val="0"/>
          <c:showVal val="0"/>
          <c:showCatName val="0"/>
          <c:showSerName val="0"/>
          <c:showPercent val="0"/>
          <c:showBubbleSize val="0"/>
        </c:dLbls>
        <c:marker val="1"/>
        <c:smooth val="0"/>
        <c:axId val="89171840"/>
        <c:axId val="89190400"/>
      </c:lineChart>
      <c:dateAx>
        <c:axId val="89171840"/>
        <c:scaling>
          <c:orientation val="minMax"/>
        </c:scaling>
        <c:delete val="1"/>
        <c:axPos val="b"/>
        <c:numFmt formatCode="ge" sourceLinked="1"/>
        <c:majorTickMark val="none"/>
        <c:minorTickMark val="none"/>
        <c:tickLblPos val="none"/>
        <c:crossAx val="89190400"/>
        <c:crosses val="autoZero"/>
        <c:auto val="1"/>
        <c:lblOffset val="100"/>
        <c:baseTimeUnit val="years"/>
      </c:dateAx>
      <c:valAx>
        <c:axId val="8919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7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122.72</c:v>
                </c:pt>
                <c:pt idx="1">
                  <c:v>130.51</c:v>
                </c:pt>
                <c:pt idx="2">
                  <c:v>116.78</c:v>
                </c:pt>
                <c:pt idx="3">
                  <c:v>114.08</c:v>
                </c:pt>
                <c:pt idx="4">
                  <c:v>126.2</c:v>
                </c:pt>
              </c:numCache>
            </c:numRef>
          </c:val>
        </c:ser>
        <c:dLbls>
          <c:showLegendKey val="0"/>
          <c:showVal val="0"/>
          <c:showCatName val="0"/>
          <c:showSerName val="0"/>
          <c:showPercent val="0"/>
          <c:showBubbleSize val="0"/>
        </c:dLbls>
        <c:gapWidth val="150"/>
        <c:axId val="84837888"/>
        <c:axId val="84839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109.49</c:v>
                </c:pt>
                <c:pt idx="3">
                  <c:v>111.06</c:v>
                </c:pt>
                <c:pt idx="4">
                  <c:v>111.34</c:v>
                </c:pt>
              </c:numCache>
            </c:numRef>
          </c:val>
          <c:smooth val="0"/>
        </c:ser>
        <c:dLbls>
          <c:showLegendKey val="0"/>
          <c:showVal val="0"/>
          <c:showCatName val="0"/>
          <c:showSerName val="0"/>
          <c:showPercent val="0"/>
          <c:showBubbleSize val="0"/>
        </c:dLbls>
        <c:marker val="1"/>
        <c:smooth val="0"/>
        <c:axId val="84837888"/>
        <c:axId val="84839808"/>
      </c:lineChart>
      <c:dateAx>
        <c:axId val="84837888"/>
        <c:scaling>
          <c:orientation val="minMax"/>
        </c:scaling>
        <c:delete val="1"/>
        <c:axPos val="b"/>
        <c:numFmt formatCode="ge" sourceLinked="1"/>
        <c:majorTickMark val="none"/>
        <c:minorTickMark val="none"/>
        <c:tickLblPos val="none"/>
        <c:crossAx val="84839808"/>
        <c:crosses val="autoZero"/>
        <c:auto val="1"/>
        <c:lblOffset val="100"/>
        <c:baseTimeUnit val="years"/>
      </c:dateAx>
      <c:valAx>
        <c:axId val="848398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4837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37.26</c:v>
                </c:pt>
                <c:pt idx="1">
                  <c:v>38.119999999999997</c:v>
                </c:pt>
                <c:pt idx="2">
                  <c:v>58.92</c:v>
                </c:pt>
                <c:pt idx="3">
                  <c:v>61.19</c:v>
                </c:pt>
                <c:pt idx="4">
                  <c:v>63.46</c:v>
                </c:pt>
              </c:numCache>
            </c:numRef>
          </c:val>
        </c:ser>
        <c:dLbls>
          <c:showLegendKey val="0"/>
          <c:showVal val="0"/>
          <c:showCatName val="0"/>
          <c:showSerName val="0"/>
          <c:showPercent val="0"/>
          <c:showBubbleSize val="0"/>
        </c:dLbls>
        <c:gapWidth val="150"/>
        <c:axId val="86574208"/>
        <c:axId val="865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46.67</c:v>
                </c:pt>
                <c:pt idx="3">
                  <c:v>47.7</c:v>
                </c:pt>
                <c:pt idx="4">
                  <c:v>48.14</c:v>
                </c:pt>
              </c:numCache>
            </c:numRef>
          </c:val>
          <c:smooth val="0"/>
        </c:ser>
        <c:dLbls>
          <c:showLegendKey val="0"/>
          <c:showVal val="0"/>
          <c:showCatName val="0"/>
          <c:showSerName val="0"/>
          <c:showPercent val="0"/>
          <c:showBubbleSize val="0"/>
        </c:dLbls>
        <c:marker val="1"/>
        <c:smooth val="0"/>
        <c:axId val="86574208"/>
        <c:axId val="86576128"/>
      </c:lineChart>
      <c:dateAx>
        <c:axId val="86574208"/>
        <c:scaling>
          <c:orientation val="minMax"/>
        </c:scaling>
        <c:delete val="1"/>
        <c:axPos val="b"/>
        <c:numFmt formatCode="ge" sourceLinked="1"/>
        <c:majorTickMark val="none"/>
        <c:minorTickMark val="none"/>
        <c:tickLblPos val="none"/>
        <c:crossAx val="86576128"/>
        <c:crosses val="autoZero"/>
        <c:auto val="1"/>
        <c:lblOffset val="100"/>
        <c:baseTimeUnit val="years"/>
      </c:dateAx>
      <c:valAx>
        <c:axId val="865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9"/>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8.09</c:v>
                </c:pt>
                <c:pt idx="1">
                  <c:v>8.5</c:v>
                </c:pt>
                <c:pt idx="2">
                  <c:v>12.49</c:v>
                </c:pt>
                <c:pt idx="3">
                  <c:v>14.92</c:v>
                </c:pt>
                <c:pt idx="4">
                  <c:v>17.41</c:v>
                </c:pt>
              </c:numCache>
            </c:numRef>
          </c:val>
        </c:ser>
        <c:dLbls>
          <c:showLegendKey val="0"/>
          <c:showVal val="0"/>
          <c:showCatName val="0"/>
          <c:showSerName val="0"/>
          <c:showPercent val="0"/>
          <c:showBubbleSize val="0"/>
        </c:dLbls>
        <c:gapWidth val="150"/>
        <c:axId val="86622976"/>
        <c:axId val="86624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10.029999999999999</c:v>
                </c:pt>
                <c:pt idx="3">
                  <c:v>7.26</c:v>
                </c:pt>
                <c:pt idx="4">
                  <c:v>11.13</c:v>
                </c:pt>
              </c:numCache>
            </c:numRef>
          </c:val>
          <c:smooth val="0"/>
        </c:ser>
        <c:dLbls>
          <c:showLegendKey val="0"/>
          <c:showVal val="0"/>
          <c:showCatName val="0"/>
          <c:showSerName val="0"/>
          <c:showPercent val="0"/>
          <c:showBubbleSize val="0"/>
        </c:dLbls>
        <c:marker val="1"/>
        <c:smooth val="0"/>
        <c:axId val="86622976"/>
        <c:axId val="86624896"/>
      </c:lineChart>
      <c:dateAx>
        <c:axId val="86622976"/>
        <c:scaling>
          <c:orientation val="minMax"/>
        </c:scaling>
        <c:delete val="1"/>
        <c:axPos val="b"/>
        <c:numFmt formatCode="ge" sourceLinked="1"/>
        <c:majorTickMark val="none"/>
        <c:minorTickMark val="none"/>
        <c:tickLblPos val="none"/>
        <c:crossAx val="86624896"/>
        <c:crosses val="autoZero"/>
        <c:auto val="1"/>
        <c:lblOffset val="100"/>
        <c:baseTimeUnit val="years"/>
      </c:dateAx>
      <c:valAx>
        <c:axId val="86624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622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88" l="0.70000000000000062" r="0.70000000000000062" t="0.75000000000001288"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0.62</c:v>
                </c:pt>
                <c:pt idx="1">
                  <c:v>0</c:v>
                </c:pt>
                <c:pt idx="2">
                  <c:v>0</c:v>
                </c:pt>
                <c:pt idx="3">
                  <c:v>0</c:v>
                </c:pt>
                <c:pt idx="4">
                  <c:v>0</c:v>
                </c:pt>
              </c:numCache>
            </c:numRef>
          </c:val>
        </c:ser>
        <c:dLbls>
          <c:showLegendKey val="0"/>
          <c:showVal val="0"/>
          <c:showCatName val="0"/>
          <c:showSerName val="0"/>
          <c:showPercent val="0"/>
          <c:showBubbleSize val="0"/>
        </c:dLbls>
        <c:gapWidth val="150"/>
        <c:axId val="86731008"/>
        <c:axId val="86741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9.49</c:v>
                </c:pt>
                <c:pt idx="3">
                  <c:v>9.35</c:v>
                </c:pt>
                <c:pt idx="4">
                  <c:v>10.130000000000001</c:v>
                </c:pt>
              </c:numCache>
            </c:numRef>
          </c:val>
          <c:smooth val="0"/>
        </c:ser>
        <c:dLbls>
          <c:showLegendKey val="0"/>
          <c:showVal val="0"/>
          <c:showCatName val="0"/>
          <c:showSerName val="0"/>
          <c:showPercent val="0"/>
          <c:showBubbleSize val="0"/>
        </c:dLbls>
        <c:marker val="1"/>
        <c:smooth val="0"/>
        <c:axId val="86731008"/>
        <c:axId val="86741376"/>
      </c:lineChart>
      <c:dateAx>
        <c:axId val="86731008"/>
        <c:scaling>
          <c:orientation val="minMax"/>
        </c:scaling>
        <c:delete val="1"/>
        <c:axPos val="b"/>
        <c:numFmt formatCode="ge" sourceLinked="1"/>
        <c:majorTickMark val="none"/>
        <c:minorTickMark val="none"/>
        <c:tickLblPos val="none"/>
        <c:crossAx val="86741376"/>
        <c:crosses val="autoZero"/>
        <c:auto val="1"/>
        <c:lblOffset val="100"/>
        <c:baseTimeUnit val="years"/>
      </c:dateAx>
      <c:valAx>
        <c:axId val="867413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731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638.15</c:v>
                </c:pt>
                <c:pt idx="1">
                  <c:v>1010.58</c:v>
                </c:pt>
                <c:pt idx="2">
                  <c:v>590.4</c:v>
                </c:pt>
                <c:pt idx="3">
                  <c:v>910.86</c:v>
                </c:pt>
                <c:pt idx="4">
                  <c:v>1133.1099999999999</c:v>
                </c:pt>
              </c:numCache>
            </c:numRef>
          </c:val>
        </c:ser>
        <c:dLbls>
          <c:showLegendKey val="0"/>
          <c:showVal val="0"/>
          <c:showCatName val="0"/>
          <c:showSerName val="0"/>
          <c:showPercent val="0"/>
          <c:showBubbleSize val="0"/>
        </c:dLbls>
        <c:gapWidth val="150"/>
        <c:axId val="87820544"/>
        <c:axId val="87822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406.37</c:v>
                </c:pt>
                <c:pt idx="3">
                  <c:v>398.29</c:v>
                </c:pt>
                <c:pt idx="4">
                  <c:v>388.67</c:v>
                </c:pt>
              </c:numCache>
            </c:numRef>
          </c:val>
          <c:smooth val="0"/>
        </c:ser>
        <c:dLbls>
          <c:showLegendKey val="0"/>
          <c:showVal val="0"/>
          <c:showCatName val="0"/>
          <c:showSerName val="0"/>
          <c:showPercent val="0"/>
          <c:showBubbleSize val="0"/>
        </c:dLbls>
        <c:marker val="1"/>
        <c:smooth val="0"/>
        <c:axId val="87820544"/>
        <c:axId val="87822720"/>
      </c:lineChart>
      <c:dateAx>
        <c:axId val="87820544"/>
        <c:scaling>
          <c:orientation val="minMax"/>
        </c:scaling>
        <c:delete val="1"/>
        <c:axPos val="b"/>
        <c:numFmt formatCode="ge" sourceLinked="1"/>
        <c:majorTickMark val="none"/>
        <c:minorTickMark val="none"/>
        <c:tickLblPos val="none"/>
        <c:crossAx val="87822720"/>
        <c:crosses val="autoZero"/>
        <c:auto val="1"/>
        <c:lblOffset val="100"/>
        <c:baseTimeUnit val="years"/>
      </c:dateAx>
      <c:valAx>
        <c:axId val="87822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82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153.34</c:v>
                </c:pt>
                <c:pt idx="1">
                  <c:v>141.59</c:v>
                </c:pt>
                <c:pt idx="2">
                  <c:v>134.96</c:v>
                </c:pt>
                <c:pt idx="3">
                  <c:v>125.67</c:v>
                </c:pt>
                <c:pt idx="4">
                  <c:v>115.24</c:v>
                </c:pt>
              </c:numCache>
            </c:numRef>
          </c:val>
        </c:ser>
        <c:dLbls>
          <c:showLegendKey val="0"/>
          <c:showVal val="0"/>
          <c:showCatName val="0"/>
          <c:showSerName val="0"/>
          <c:showPercent val="0"/>
          <c:showBubbleSize val="0"/>
        </c:dLbls>
        <c:gapWidth val="150"/>
        <c:axId val="87857024"/>
        <c:axId val="87867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442.54</c:v>
                </c:pt>
                <c:pt idx="3">
                  <c:v>431</c:v>
                </c:pt>
                <c:pt idx="4">
                  <c:v>422.5</c:v>
                </c:pt>
              </c:numCache>
            </c:numRef>
          </c:val>
          <c:smooth val="0"/>
        </c:ser>
        <c:dLbls>
          <c:showLegendKey val="0"/>
          <c:showVal val="0"/>
          <c:showCatName val="0"/>
          <c:showSerName val="0"/>
          <c:showPercent val="0"/>
          <c:showBubbleSize val="0"/>
        </c:dLbls>
        <c:marker val="1"/>
        <c:smooth val="0"/>
        <c:axId val="87857024"/>
        <c:axId val="87867392"/>
      </c:lineChart>
      <c:dateAx>
        <c:axId val="87857024"/>
        <c:scaling>
          <c:orientation val="minMax"/>
        </c:scaling>
        <c:delete val="1"/>
        <c:axPos val="b"/>
        <c:numFmt formatCode="ge" sourceLinked="1"/>
        <c:majorTickMark val="none"/>
        <c:minorTickMark val="none"/>
        <c:tickLblPos val="none"/>
        <c:crossAx val="87867392"/>
        <c:crosses val="autoZero"/>
        <c:auto val="1"/>
        <c:lblOffset val="100"/>
        <c:baseTimeUnit val="years"/>
      </c:dateAx>
      <c:valAx>
        <c:axId val="87867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85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110.44</c:v>
                </c:pt>
                <c:pt idx="1">
                  <c:v>123.79</c:v>
                </c:pt>
                <c:pt idx="2">
                  <c:v>114.05</c:v>
                </c:pt>
                <c:pt idx="3">
                  <c:v>110.87</c:v>
                </c:pt>
                <c:pt idx="4">
                  <c:v>121.36</c:v>
                </c:pt>
              </c:numCache>
            </c:numRef>
          </c:val>
        </c:ser>
        <c:dLbls>
          <c:showLegendKey val="0"/>
          <c:showVal val="0"/>
          <c:showCatName val="0"/>
          <c:showSerName val="0"/>
          <c:showPercent val="0"/>
          <c:showBubbleSize val="0"/>
        </c:dLbls>
        <c:gapWidth val="150"/>
        <c:axId val="87874944"/>
        <c:axId val="8907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98.6</c:v>
                </c:pt>
                <c:pt idx="3">
                  <c:v>100.82</c:v>
                </c:pt>
                <c:pt idx="4">
                  <c:v>101.64</c:v>
                </c:pt>
              </c:numCache>
            </c:numRef>
          </c:val>
          <c:smooth val="0"/>
        </c:ser>
        <c:dLbls>
          <c:showLegendKey val="0"/>
          <c:showVal val="0"/>
          <c:showCatName val="0"/>
          <c:showSerName val="0"/>
          <c:showPercent val="0"/>
          <c:showBubbleSize val="0"/>
        </c:dLbls>
        <c:marker val="1"/>
        <c:smooth val="0"/>
        <c:axId val="87874944"/>
        <c:axId val="89077248"/>
      </c:lineChart>
      <c:dateAx>
        <c:axId val="87874944"/>
        <c:scaling>
          <c:orientation val="minMax"/>
        </c:scaling>
        <c:delete val="1"/>
        <c:axPos val="b"/>
        <c:numFmt formatCode="ge" sourceLinked="1"/>
        <c:majorTickMark val="none"/>
        <c:minorTickMark val="none"/>
        <c:tickLblPos val="none"/>
        <c:crossAx val="89077248"/>
        <c:crosses val="autoZero"/>
        <c:auto val="1"/>
        <c:lblOffset val="100"/>
        <c:baseTimeUnit val="years"/>
      </c:dateAx>
      <c:valAx>
        <c:axId val="8907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87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92.51</c:v>
                </c:pt>
                <c:pt idx="1">
                  <c:v>82.42</c:v>
                </c:pt>
                <c:pt idx="2">
                  <c:v>89.66</c:v>
                </c:pt>
                <c:pt idx="3">
                  <c:v>92.01</c:v>
                </c:pt>
                <c:pt idx="4">
                  <c:v>83.97</c:v>
                </c:pt>
              </c:numCache>
            </c:numRef>
          </c:val>
        </c:ser>
        <c:dLbls>
          <c:showLegendKey val="0"/>
          <c:showVal val="0"/>
          <c:showCatName val="0"/>
          <c:showSerName val="0"/>
          <c:showPercent val="0"/>
          <c:showBubbleSize val="0"/>
        </c:dLbls>
        <c:gapWidth val="150"/>
        <c:axId val="89115264"/>
        <c:axId val="8911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181.67</c:v>
                </c:pt>
                <c:pt idx="3">
                  <c:v>179.55</c:v>
                </c:pt>
                <c:pt idx="4">
                  <c:v>179.16</c:v>
                </c:pt>
              </c:numCache>
            </c:numRef>
          </c:val>
          <c:smooth val="0"/>
        </c:ser>
        <c:dLbls>
          <c:showLegendKey val="0"/>
          <c:showVal val="0"/>
          <c:showCatName val="0"/>
          <c:showSerName val="0"/>
          <c:showPercent val="0"/>
          <c:showBubbleSize val="0"/>
        </c:dLbls>
        <c:marker val="1"/>
        <c:smooth val="0"/>
        <c:axId val="89115264"/>
        <c:axId val="89117440"/>
      </c:lineChart>
      <c:dateAx>
        <c:axId val="89115264"/>
        <c:scaling>
          <c:orientation val="minMax"/>
        </c:scaling>
        <c:delete val="1"/>
        <c:axPos val="b"/>
        <c:numFmt formatCode="ge" sourceLinked="1"/>
        <c:majorTickMark val="none"/>
        <c:minorTickMark val="none"/>
        <c:tickLblPos val="none"/>
        <c:crossAx val="89117440"/>
        <c:crosses val="autoZero"/>
        <c:auto val="1"/>
        <c:lblOffset val="100"/>
        <c:baseTimeUnit val="years"/>
      </c:dateAx>
      <c:valAx>
        <c:axId val="8911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1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J9" sqref="AJ9"/>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高知県　香美市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4" t="s">
        <v>119</v>
      </c>
      <c r="AE8" s="84"/>
      <c r="AF8" s="84"/>
      <c r="AG8" s="84"/>
      <c r="AH8" s="84"/>
      <c r="AI8" s="84"/>
      <c r="AJ8" s="84"/>
      <c r="AK8" s="5"/>
      <c r="AL8" s="71">
        <f>データ!$R$6</f>
        <v>26641</v>
      </c>
      <c r="AM8" s="71"/>
      <c r="AN8" s="71"/>
      <c r="AO8" s="71"/>
      <c r="AP8" s="71"/>
      <c r="AQ8" s="71"/>
      <c r="AR8" s="71"/>
      <c r="AS8" s="71"/>
      <c r="AT8" s="67">
        <f>データ!$S$6</f>
        <v>537.86</v>
      </c>
      <c r="AU8" s="68"/>
      <c r="AV8" s="68"/>
      <c r="AW8" s="68"/>
      <c r="AX8" s="68"/>
      <c r="AY8" s="68"/>
      <c r="AZ8" s="68"/>
      <c r="BA8" s="68"/>
      <c r="BB8" s="70">
        <f>データ!$T$6</f>
        <v>49.53</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86.22</v>
      </c>
      <c r="J10" s="68"/>
      <c r="K10" s="68"/>
      <c r="L10" s="68"/>
      <c r="M10" s="68"/>
      <c r="N10" s="68"/>
      <c r="O10" s="69"/>
      <c r="P10" s="70">
        <f>データ!$P$6</f>
        <v>52.75</v>
      </c>
      <c r="Q10" s="70"/>
      <c r="R10" s="70"/>
      <c r="S10" s="70"/>
      <c r="T10" s="70"/>
      <c r="U10" s="70"/>
      <c r="V10" s="70"/>
      <c r="W10" s="71">
        <f>データ!$Q$6</f>
        <v>1944</v>
      </c>
      <c r="X10" s="71"/>
      <c r="Y10" s="71"/>
      <c r="Z10" s="71"/>
      <c r="AA10" s="71"/>
      <c r="AB10" s="71"/>
      <c r="AC10" s="71"/>
      <c r="AD10" s="2"/>
      <c r="AE10" s="2"/>
      <c r="AF10" s="2"/>
      <c r="AG10" s="2"/>
      <c r="AH10" s="5"/>
      <c r="AI10" s="5"/>
      <c r="AJ10" s="5"/>
      <c r="AK10" s="5"/>
      <c r="AL10" s="71">
        <f>データ!$U$6</f>
        <v>13993</v>
      </c>
      <c r="AM10" s="71"/>
      <c r="AN10" s="71"/>
      <c r="AO10" s="71"/>
      <c r="AP10" s="71"/>
      <c r="AQ10" s="71"/>
      <c r="AR10" s="71"/>
      <c r="AS10" s="71"/>
      <c r="AT10" s="67">
        <f>データ!$V$6</f>
        <v>13.26</v>
      </c>
      <c r="AU10" s="68"/>
      <c r="AV10" s="68"/>
      <c r="AW10" s="68"/>
      <c r="AX10" s="68"/>
      <c r="AY10" s="68"/>
      <c r="AZ10" s="68"/>
      <c r="BA10" s="68"/>
      <c r="BB10" s="70">
        <f>データ!$W$6</f>
        <v>1055.28</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116</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392120</v>
      </c>
      <c r="D6" s="34">
        <f t="shared" si="3"/>
        <v>46</v>
      </c>
      <c r="E6" s="34">
        <f t="shared" si="3"/>
        <v>1</v>
      </c>
      <c r="F6" s="34">
        <f t="shared" si="3"/>
        <v>0</v>
      </c>
      <c r="G6" s="34">
        <f t="shared" si="3"/>
        <v>1</v>
      </c>
      <c r="H6" s="34" t="str">
        <f t="shared" si="3"/>
        <v>高知県　香美市</v>
      </c>
      <c r="I6" s="34" t="str">
        <f t="shared" si="3"/>
        <v>法適用</v>
      </c>
      <c r="J6" s="34" t="str">
        <f t="shared" si="3"/>
        <v>水道事業</v>
      </c>
      <c r="K6" s="34" t="str">
        <f t="shared" si="3"/>
        <v>末端給水事業</v>
      </c>
      <c r="L6" s="34" t="str">
        <f t="shared" si="3"/>
        <v>A7</v>
      </c>
      <c r="M6" s="34">
        <f t="shared" si="3"/>
        <v>0</v>
      </c>
      <c r="N6" s="35" t="str">
        <f t="shared" si="3"/>
        <v>-</v>
      </c>
      <c r="O6" s="35">
        <f t="shared" si="3"/>
        <v>86.22</v>
      </c>
      <c r="P6" s="35">
        <f t="shared" si="3"/>
        <v>52.75</v>
      </c>
      <c r="Q6" s="35">
        <f t="shared" si="3"/>
        <v>1944</v>
      </c>
      <c r="R6" s="35">
        <f t="shared" si="3"/>
        <v>26641</v>
      </c>
      <c r="S6" s="35">
        <f t="shared" si="3"/>
        <v>537.86</v>
      </c>
      <c r="T6" s="35">
        <f t="shared" si="3"/>
        <v>49.53</v>
      </c>
      <c r="U6" s="35">
        <f t="shared" si="3"/>
        <v>13993</v>
      </c>
      <c r="V6" s="35">
        <f t="shared" si="3"/>
        <v>13.26</v>
      </c>
      <c r="W6" s="35">
        <f t="shared" si="3"/>
        <v>1055.28</v>
      </c>
      <c r="X6" s="36">
        <f>IF(X7="",NA(),X7)</f>
        <v>122.72</v>
      </c>
      <c r="Y6" s="36">
        <f t="shared" ref="Y6:AG6" si="4">IF(Y7="",NA(),Y7)</f>
        <v>130.51</v>
      </c>
      <c r="Z6" s="36">
        <f t="shared" si="4"/>
        <v>116.78</v>
      </c>
      <c r="AA6" s="36">
        <f t="shared" si="4"/>
        <v>114.08</v>
      </c>
      <c r="AB6" s="36">
        <f t="shared" si="4"/>
        <v>126.2</v>
      </c>
      <c r="AC6" s="36">
        <f t="shared" si="4"/>
        <v>108.33</v>
      </c>
      <c r="AD6" s="36">
        <f t="shared" si="4"/>
        <v>107.95</v>
      </c>
      <c r="AE6" s="36">
        <f t="shared" si="4"/>
        <v>109.49</v>
      </c>
      <c r="AF6" s="36">
        <f t="shared" si="4"/>
        <v>111.06</v>
      </c>
      <c r="AG6" s="36">
        <f t="shared" si="4"/>
        <v>111.34</v>
      </c>
      <c r="AH6" s="35" t="str">
        <f>IF(AH7="","",IF(AH7="-","【-】","【"&amp;SUBSTITUTE(TEXT(AH7,"#,##0.00"),"-","△")&amp;"】"))</f>
        <v>【114.35】</v>
      </c>
      <c r="AI6" s="36">
        <f>IF(AI7="",NA(),AI7)</f>
        <v>0.62</v>
      </c>
      <c r="AJ6" s="35">
        <f t="shared" ref="AJ6:AR6" si="5">IF(AJ7="",NA(),AJ7)</f>
        <v>0</v>
      </c>
      <c r="AK6" s="35">
        <f t="shared" si="5"/>
        <v>0</v>
      </c>
      <c r="AL6" s="35">
        <f t="shared" si="5"/>
        <v>0</v>
      </c>
      <c r="AM6" s="35">
        <f t="shared" si="5"/>
        <v>0</v>
      </c>
      <c r="AN6" s="36">
        <f t="shared" si="5"/>
        <v>15.69</v>
      </c>
      <c r="AO6" s="36">
        <f t="shared" si="5"/>
        <v>13.47</v>
      </c>
      <c r="AP6" s="36">
        <f t="shared" si="5"/>
        <v>9.49</v>
      </c>
      <c r="AQ6" s="36">
        <f t="shared" si="5"/>
        <v>9.35</v>
      </c>
      <c r="AR6" s="36">
        <f t="shared" si="5"/>
        <v>10.130000000000001</v>
      </c>
      <c r="AS6" s="35" t="str">
        <f>IF(AS7="","",IF(AS7="-","【-】","【"&amp;SUBSTITUTE(TEXT(AS7,"#,##0.00"),"-","△")&amp;"】"))</f>
        <v>【0.79】</v>
      </c>
      <c r="AT6" s="36">
        <f>IF(AT7="",NA(),AT7)</f>
        <v>638.15</v>
      </c>
      <c r="AU6" s="36">
        <f t="shared" ref="AU6:BC6" si="6">IF(AU7="",NA(),AU7)</f>
        <v>1010.58</v>
      </c>
      <c r="AV6" s="36">
        <f t="shared" si="6"/>
        <v>590.4</v>
      </c>
      <c r="AW6" s="36">
        <f t="shared" si="6"/>
        <v>910.86</v>
      </c>
      <c r="AX6" s="36">
        <f t="shared" si="6"/>
        <v>1133.1099999999999</v>
      </c>
      <c r="AY6" s="36">
        <f t="shared" si="6"/>
        <v>1159.4100000000001</v>
      </c>
      <c r="AZ6" s="36">
        <f t="shared" si="6"/>
        <v>1081.23</v>
      </c>
      <c r="BA6" s="36">
        <f t="shared" si="6"/>
        <v>406.37</v>
      </c>
      <c r="BB6" s="36">
        <f t="shared" si="6"/>
        <v>398.29</v>
      </c>
      <c r="BC6" s="36">
        <f t="shared" si="6"/>
        <v>388.67</v>
      </c>
      <c r="BD6" s="35" t="str">
        <f>IF(BD7="","",IF(BD7="-","【-】","【"&amp;SUBSTITUTE(TEXT(BD7,"#,##0.00"),"-","△")&amp;"】"))</f>
        <v>【262.87】</v>
      </c>
      <c r="BE6" s="36">
        <f>IF(BE7="",NA(),BE7)</f>
        <v>153.34</v>
      </c>
      <c r="BF6" s="36">
        <f t="shared" ref="BF6:BN6" si="7">IF(BF7="",NA(),BF7)</f>
        <v>141.59</v>
      </c>
      <c r="BG6" s="36">
        <f t="shared" si="7"/>
        <v>134.96</v>
      </c>
      <c r="BH6" s="36">
        <f t="shared" si="7"/>
        <v>125.67</v>
      </c>
      <c r="BI6" s="36">
        <f t="shared" si="7"/>
        <v>115.24</v>
      </c>
      <c r="BJ6" s="36">
        <f t="shared" si="7"/>
        <v>458</v>
      </c>
      <c r="BK6" s="36">
        <f t="shared" si="7"/>
        <v>443.13</v>
      </c>
      <c r="BL6" s="36">
        <f t="shared" si="7"/>
        <v>442.54</v>
      </c>
      <c r="BM6" s="36">
        <f t="shared" si="7"/>
        <v>431</v>
      </c>
      <c r="BN6" s="36">
        <f t="shared" si="7"/>
        <v>422.5</v>
      </c>
      <c r="BO6" s="35" t="str">
        <f>IF(BO7="","",IF(BO7="-","【-】","【"&amp;SUBSTITUTE(TEXT(BO7,"#,##0.00"),"-","△")&amp;"】"))</f>
        <v>【270.87】</v>
      </c>
      <c r="BP6" s="36">
        <f>IF(BP7="",NA(),BP7)</f>
        <v>110.44</v>
      </c>
      <c r="BQ6" s="36">
        <f t="shared" ref="BQ6:BY6" si="8">IF(BQ7="",NA(),BQ7)</f>
        <v>123.79</v>
      </c>
      <c r="BR6" s="36">
        <f t="shared" si="8"/>
        <v>114.05</v>
      </c>
      <c r="BS6" s="36">
        <f t="shared" si="8"/>
        <v>110.87</v>
      </c>
      <c r="BT6" s="36">
        <f t="shared" si="8"/>
        <v>121.36</v>
      </c>
      <c r="BU6" s="36">
        <f t="shared" si="8"/>
        <v>96.27</v>
      </c>
      <c r="BV6" s="36">
        <f t="shared" si="8"/>
        <v>95.4</v>
      </c>
      <c r="BW6" s="36">
        <f t="shared" si="8"/>
        <v>98.6</v>
      </c>
      <c r="BX6" s="36">
        <f t="shared" si="8"/>
        <v>100.82</v>
      </c>
      <c r="BY6" s="36">
        <f t="shared" si="8"/>
        <v>101.64</v>
      </c>
      <c r="BZ6" s="35" t="str">
        <f>IF(BZ7="","",IF(BZ7="-","【-】","【"&amp;SUBSTITUTE(TEXT(BZ7,"#,##0.00"),"-","△")&amp;"】"))</f>
        <v>【105.59】</v>
      </c>
      <c r="CA6" s="36">
        <f>IF(CA7="",NA(),CA7)</f>
        <v>92.51</v>
      </c>
      <c r="CB6" s="36">
        <f t="shared" ref="CB6:CJ6" si="9">IF(CB7="",NA(),CB7)</f>
        <v>82.42</v>
      </c>
      <c r="CC6" s="36">
        <f t="shared" si="9"/>
        <v>89.66</v>
      </c>
      <c r="CD6" s="36">
        <f t="shared" si="9"/>
        <v>92.01</v>
      </c>
      <c r="CE6" s="36">
        <f t="shared" si="9"/>
        <v>83.97</v>
      </c>
      <c r="CF6" s="36">
        <f t="shared" si="9"/>
        <v>186.94</v>
      </c>
      <c r="CG6" s="36">
        <f t="shared" si="9"/>
        <v>186.15</v>
      </c>
      <c r="CH6" s="36">
        <f t="shared" si="9"/>
        <v>181.67</v>
      </c>
      <c r="CI6" s="36">
        <f t="shared" si="9"/>
        <v>179.55</v>
      </c>
      <c r="CJ6" s="36">
        <f t="shared" si="9"/>
        <v>179.16</v>
      </c>
      <c r="CK6" s="35" t="str">
        <f>IF(CK7="","",IF(CK7="-","【-】","【"&amp;SUBSTITUTE(TEXT(CK7,"#,##0.00"),"-","△")&amp;"】"))</f>
        <v>【163.27】</v>
      </c>
      <c r="CL6" s="36">
        <f>IF(CL7="",NA(),CL7)</f>
        <v>85.4</v>
      </c>
      <c r="CM6" s="36">
        <f t="shared" ref="CM6:CU6" si="10">IF(CM7="",NA(),CM7)</f>
        <v>82.54</v>
      </c>
      <c r="CN6" s="36">
        <f t="shared" si="10"/>
        <v>81.25</v>
      </c>
      <c r="CO6" s="36">
        <f t="shared" si="10"/>
        <v>79.06</v>
      </c>
      <c r="CP6" s="36">
        <f t="shared" si="10"/>
        <v>78.83</v>
      </c>
      <c r="CQ6" s="36">
        <f t="shared" si="10"/>
        <v>54.51</v>
      </c>
      <c r="CR6" s="36">
        <f t="shared" si="10"/>
        <v>54.47</v>
      </c>
      <c r="CS6" s="36">
        <f t="shared" si="10"/>
        <v>53.61</v>
      </c>
      <c r="CT6" s="36">
        <f t="shared" si="10"/>
        <v>53.52</v>
      </c>
      <c r="CU6" s="36">
        <f t="shared" si="10"/>
        <v>54.24</v>
      </c>
      <c r="CV6" s="35" t="str">
        <f>IF(CV7="","",IF(CV7="-","【-】","【"&amp;SUBSTITUTE(TEXT(CV7,"#,##0.00"),"-","△")&amp;"】"))</f>
        <v>【59.94】</v>
      </c>
      <c r="CW6" s="36">
        <f>IF(CW7="",NA(),CW7)</f>
        <v>88.79</v>
      </c>
      <c r="CX6" s="36">
        <f t="shared" ref="CX6:DF6" si="11">IF(CX7="",NA(),CX7)</f>
        <v>93.01</v>
      </c>
      <c r="CY6" s="36">
        <f t="shared" si="11"/>
        <v>91.66</v>
      </c>
      <c r="CZ6" s="36">
        <f t="shared" si="11"/>
        <v>94.28</v>
      </c>
      <c r="DA6" s="36">
        <f t="shared" si="11"/>
        <v>95.76</v>
      </c>
      <c r="DB6" s="36">
        <f t="shared" si="11"/>
        <v>81.790000000000006</v>
      </c>
      <c r="DC6" s="36">
        <f t="shared" si="11"/>
        <v>81.459999999999994</v>
      </c>
      <c r="DD6" s="36">
        <f t="shared" si="11"/>
        <v>81.31</v>
      </c>
      <c r="DE6" s="36">
        <f t="shared" si="11"/>
        <v>81.459999999999994</v>
      </c>
      <c r="DF6" s="36">
        <f t="shared" si="11"/>
        <v>81.680000000000007</v>
      </c>
      <c r="DG6" s="35" t="str">
        <f>IF(DG7="","",IF(DG7="-","【-】","【"&amp;SUBSTITUTE(TEXT(DG7,"#,##0.00"),"-","△")&amp;"】"))</f>
        <v>【90.22】</v>
      </c>
      <c r="DH6" s="36">
        <f>IF(DH7="",NA(),DH7)</f>
        <v>37.26</v>
      </c>
      <c r="DI6" s="36">
        <f t="shared" ref="DI6:DQ6" si="12">IF(DI7="",NA(),DI7)</f>
        <v>38.119999999999997</v>
      </c>
      <c r="DJ6" s="36">
        <f t="shared" si="12"/>
        <v>58.92</v>
      </c>
      <c r="DK6" s="36">
        <f t="shared" si="12"/>
        <v>61.19</v>
      </c>
      <c r="DL6" s="36">
        <f t="shared" si="12"/>
        <v>63.46</v>
      </c>
      <c r="DM6" s="36">
        <f t="shared" si="12"/>
        <v>37.799999999999997</v>
      </c>
      <c r="DN6" s="36">
        <f t="shared" si="12"/>
        <v>38.520000000000003</v>
      </c>
      <c r="DO6" s="36">
        <f t="shared" si="12"/>
        <v>46.67</v>
      </c>
      <c r="DP6" s="36">
        <f t="shared" si="12"/>
        <v>47.7</v>
      </c>
      <c r="DQ6" s="36">
        <f t="shared" si="12"/>
        <v>48.14</v>
      </c>
      <c r="DR6" s="35" t="str">
        <f>IF(DR7="","",IF(DR7="-","【-】","【"&amp;SUBSTITUTE(TEXT(DR7,"#,##0.00"),"-","△")&amp;"】"))</f>
        <v>【47.91】</v>
      </c>
      <c r="DS6" s="36">
        <f>IF(DS7="",NA(),DS7)</f>
        <v>8.09</v>
      </c>
      <c r="DT6" s="36">
        <f t="shared" ref="DT6:EB6" si="13">IF(DT7="",NA(),DT7)</f>
        <v>8.5</v>
      </c>
      <c r="DU6" s="36">
        <f t="shared" si="13"/>
        <v>12.49</v>
      </c>
      <c r="DV6" s="36">
        <f t="shared" si="13"/>
        <v>14.92</v>
      </c>
      <c r="DW6" s="36">
        <f t="shared" si="13"/>
        <v>17.41</v>
      </c>
      <c r="DX6" s="36">
        <f t="shared" si="13"/>
        <v>8.2200000000000006</v>
      </c>
      <c r="DY6" s="36">
        <f t="shared" si="13"/>
        <v>9.43</v>
      </c>
      <c r="DZ6" s="36">
        <f t="shared" si="13"/>
        <v>10.029999999999999</v>
      </c>
      <c r="EA6" s="36">
        <f t="shared" si="13"/>
        <v>7.26</v>
      </c>
      <c r="EB6" s="36">
        <f t="shared" si="13"/>
        <v>11.13</v>
      </c>
      <c r="EC6" s="35" t="str">
        <f>IF(EC7="","",IF(EC7="-","【-】","【"&amp;SUBSTITUTE(TEXT(EC7,"#,##0.00"),"-","△")&amp;"】"))</f>
        <v>【15.00】</v>
      </c>
      <c r="ED6" s="36">
        <f>IF(ED7="",NA(),ED7)</f>
        <v>1.1499999999999999</v>
      </c>
      <c r="EE6" s="36">
        <f t="shared" ref="EE6:EM6" si="14">IF(EE7="",NA(),EE7)</f>
        <v>0.47</v>
      </c>
      <c r="EF6" s="36">
        <f t="shared" si="14"/>
        <v>0.02</v>
      </c>
      <c r="EG6" s="35">
        <f t="shared" si="14"/>
        <v>0</v>
      </c>
      <c r="EH6" s="35">
        <f t="shared" si="14"/>
        <v>0</v>
      </c>
      <c r="EI6" s="36">
        <f t="shared" si="14"/>
        <v>0.6</v>
      </c>
      <c r="EJ6" s="36">
        <f t="shared" si="14"/>
        <v>0.71</v>
      </c>
      <c r="EK6" s="36">
        <f t="shared" si="14"/>
        <v>0.68</v>
      </c>
      <c r="EL6" s="36">
        <f t="shared" si="14"/>
        <v>1.65</v>
      </c>
      <c r="EM6" s="36">
        <f t="shared" si="14"/>
        <v>0.47</v>
      </c>
      <c r="EN6" s="35" t="str">
        <f>IF(EN7="","",IF(EN7="-","【-】","【"&amp;SUBSTITUTE(TEXT(EN7,"#,##0.00"),"-","△")&amp;"】"))</f>
        <v>【0.76】</v>
      </c>
    </row>
    <row r="7" spans="1:144" s="37" customFormat="1">
      <c r="A7" s="29"/>
      <c r="B7" s="38">
        <v>2016</v>
      </c>
      <c r="C7" s="38">
        <v>392120</v>
      </c>
      <c r="D7" s="38">
        <v>46</v>
      </c>
      <c r="E7" s="38">
        <v>1</v>
      </c>
      <c r="F7" s="38">
        <v>0</v>
      </c>
      <c r="G7" s="38">
        <v>1</v>
      </c>
      <c r="H7" s="38" t="s">
        <v>105</v>
      </c>
      <c r="I7" s="38" t="s">
        <v>106</v>
      </c>
      <c r="J7" s="38" t="s">
        <v>107</v>
      </c>
      <c r="K7" s="38" t="s">
        <v>108</v>
      </c>
      <c r="L7" s="38" t="s">
        <v>109</v>
      </c>
      <c r="M7" s="38"/>
      <c r="N7" s="39" t="s">
        <v>110</v>
      </c>
      <c r="O7" s="39">
        <v>86.22</v>
      </c>
      <c r="P7" s="39">
        <v>52.75</v>
      </c>
      <c r="Q7" s="39">
        <v>1944</v>
      </c>
      <c r="R7" s="39">
        <v>26641</v>
      </c>
      <c r="S7" s="39">
        <v>537.86</v>
      </c>
      <c r="T7" s="39">
        <v>49.53</v>
      </c>
      <c r="U7" s="39">
        <v>13993</v>
      </c>
      <c r="V7" s="39">
        <v>13.26</v>
      </c>
      <c r="W7" s="39">
        <v>1055.28</v>
      </c>
      <c r="X7" s="39">
        <v>122.72</v>
      </c>
      <c r="Y7" s="39">
        <v>130.51</v>
      </c>
      <c r="Z7" s="39">
        <v>116.78</v>
      </c>
      <c r="AA7" s="39">
        <v>114.08</v>
      </c>
      <c r="AB7" s="39">
        <v>126.2</v>
      </c>
      <c r="AC7" s="39">
        <v>108.33</v>
      </c>
      <c r="AD7" s="39">
        <v>107.95</v>
      </c>
      <c r="AE7" s="39">
        <v>109.49</v>
      </c>
      <c r="AF7" s="39">
        <v>111.06</v>
      </c>
      <c r="AG7" s="39">
        <v>111.34</v>
      </c>
      <c r="AH7" s="39">
        <v>114.35</v>
      </c>
      <c r="AI7" s="39">
        <v>0.62</v>
      </c>
      <c r="AJ7" s="39">
        <v>0</v>
      </c>
      <c r="AK7" s="39">
        <v>0</v>
      </c>
      <c r="AL7" s="39">
        <v>0</v>
      </c>
      <c r="AM7" s="39">
        <v>0</v>
      </c>
      <c r="AN7" s="39">
        <v>15.69</v>
      </c>
      <c r="AO7" s="39">
        <v>13.47</v>
      </c>
      <c r="AP7" s="39">
        <v>9.49</v>
      </c>
      <c r="AQ7" s="39">
        <v>9.35</v>
      </c>
      <c r="AR7" s="39">
        <v>10.130000000000001</v>
      </c>
      <c r="AS7" s="39">
        <v>0.79</v>
      </c>
      <c r="AT7" s="39">
        <v>638.15</v>
      </c>
      <c r="AU7" s="39">
        <v>1010.58</v>
      </c>
      <c r="AV7" s="39">
        <v>590.4</v>
      </c>
      <c r="AW7" s="39">
        <v>910.86</v>
      </c>
      <c r="AX7" s="39">
        <v>1133.1099999999999</v>
      </c>
      <c r="AY7" s="39">
        <v>1159.4100000000001</v>
      </c>
      <c r="AZ7" s="39">
        <v>1081.23</v>
      </c>
      <c r="BA7" s="39">
        <v>406.37</v>
      </c>
      <c r="BB7" s="39">
        <v>398.29</v>
      </c>
      <c r="BC7" s="39">
        <v>388.67</v>
      </c>
      <c r="BD7" s="39">
        <v>262.87</v>
      </c>
      <c r="BE7" s="39">
        <v>153.34</v>
      </c>
      <c r="BF7" s="39">
        <v>141.59</v>
      </c>
      <c r="BG7" s="39">
        <v>134.96</v>
      </c>
      <c r="BH7" s="39">
        <v>125.67</v>
      </c>
      <c r="BI7" s="39">
        <v>115.24</v>
      </c>
      <c r="BJ7" s="39">
        <v>458</v>
      </c>
      <c r="BK7" s="39">
        <v>443.13</v>
      </c>
      <c r="BL7" s="39">
        <v>442.54</v>
      </c>
      <c r="BM7" s="39">
        <v>431</v>
      </c>
      <c r="BN7" s="39">
        <v>422.5</v>
      </c>
      <c r="BO7" s="39">
        <v>270.87</v>
      </c>
      <c r="BP7" s="39">
        <v>110.44</v>
      </c>
      <c r="BQ7" s="39">
        <v>123.79</v>
      </c>
      <c r="BR7" s="39">
        <v>114.05</v>
      </c>
      <c r="BS7" s="39">
        <v>110.87</v>
      </c>
      <c r="BT7" s="39">
        <v>121.36</v>
      </c>
      <c r="BU7" s="39">
        <v>96.27</v>
      </c>
      <c r="BV7" s="39">
        <v>95.4</v>
      </c>
      <c r="BW7" s="39">
        <v>98.6</v>
      </c>
      <c r="BX7" s="39">
        <v>100.82</v>
      </c>
      <c r="BY7" s="39">
        <v>101.64</v>
      </c>
      <c r="BZ7" s="39">
        <v>105.59</v>
      </c>
      <c r="CA7" s="39">
        <v>92.51</v>
      </c>
      <c r="CB7" s="39">
        <v>82.42</v>
      </c>
      <c r="CC7" s="39">
        <v>89.66</v>
      </c>
      <c r="CD7" s="39">
        <v>92.01</v>
      </c>
      <c r="CE7" s="39">
        <v>83.97</v>
      </c>
      <c r="CF7" s="39">
        <v>186.94</v>
      </c>
      <c r="CG7" s="39">
        <v>186.15</v>
      </c>
      <c r="CH7" s="39">
        <v>181.67</v>
      </c>
      <c r="CI7" s="39">
        <v>179.55</v>
      </c>
      <c r="CJ7" s="39">
        <v>179.16</v>
      </c>
      <c r="CK7" s="39">
        <v>163.27000000000001</v>
      </c>
      <c r="CL7" s="39">
        <v>85.4</v>
      </c>
      <c r="CM7" s="39">
        <v>82.54</v>
      </c>
      <c r="CN7" s="39">
        <v>81.25</v>
      </c>
      <c r="CO7" s="39">
        <v>79.06</v>
      </c>
      <c r="CP7" s="39">
        <v>78.83</v>
      </c>
      <c r="CQ7" s="39">
        <v>54.51</v>
      </c>
      <c r="CR7" s="39">
        <v>54.47</v>
      </c>
      <c r="CS7" s="39">
        <v>53.61</v>
      </c>
      <c r="CT7" s="39">
        <v>53.52</v>
      </c>
      <c r="CU7" s="39">
        <v>54.24</v>
      </c>
      <c r="CV7" s="39">
        <v>59.94</v>
      </c>
      <c r="CW7" s="39">
        <v>88.79</v>
      </c>
      <c r="CX7" s="39">
        <v>93.01</v>
      </c>
      <c r="CY7" s="39">
        <v>91.66</v>
      </c>
      <c r="CZ7" s="39">
        <v>94.28</v>
      </c>
      <c r="DA7" s="39">
        <v>95.76</v>
      </c>
      <c r="DB7" s="39">
        <v>81.790000000000006</v>
      </c>
      <c r="DC7" s="39">
        <v>81.459999999999994</v>
      </c>
      <c r="DD7" s="39">
        <v>81.31</v>
      </c>
      <c r="DE7" s="39">
        <v>81.459999999999994</v>
      </c>
      <c r="DF7" s="39">
        <v>81.680000000000007</v>
      </c>
      <c r="DG7" s="39">
        <v>90.22</v>
      </c>
      <c r="DH7" s="39">
        <v>37.26</v>
      </c>
      <c r="DI7" s="39">
        <v>38.119999999999997</v>
      </c>
      <c r="DJ7" s="39">
        <v>58.92</v>
      </c>
      <c r="DK7" s="39">
        <v>61.19</v>
      </c>
      <c r="DL7" s="39">
        <v>63.46</v>
      </c>
      <c r="DM7" s="39">
        <v>37.799999999999997</v>
      </c>
      <c r="DN7" s="39">
        <v>38.520000000000003</v>
      </c>
      <c r="DO7" s="39">
        <v>46.67</v>
      </c>
      <c r="DP7" s="39">
        <v>47.7</v>
      </c>
      <c r="DQ7" s="39">
        <v>48.14</v>
      </c>
      <c r="DR7" s="39">
        <v>47.91</v>
      </c>
      <c r="DS7" s="39">
        <v>8.09</v>
      </c>
      <c r="DT7" s="39">
        <v>8.5</v>
      </c>
      <c r="DU7" s="39">
        <v>12.49</v>
      </c>
      <c r="DV7" s="39">
        <v>14.92</v>
      </c>
      <c r="DW7" s="39">
        <v>17.41</v>
      </c>
      <c r="DX7" s="39">
        <v>8.2200000000000006</v>
      </c>
      <c r="DY7" s="39">
        <v>9.43</v>
      </c>
      <c r="DZ7" s="39">
        <v>10.029999999999999</v>
      </c>
      <c r="EA7" s="39">
        <v>7.26</v>
      </c>
      <c r="EB7" s="39">
        <v>11.13</v>
      </c>
      <c r="EC7" s="39">
        <v>15</v>
      </c>
      <c r="ED7" s="39">
        <v>1.1499999999999999</v>
      </c>
      <c r="EE7" s="39">
        <v>0.47</v>
      </c>
      <c r="EF7" s="39">
        <v>0.02</v>
      </c>
      <c r="EG7" s="39">
        <v>0</v>
      </c>
      <c r="EH7" s="39">
        <v>0</v>
      </c>
      <c r="EI7" s="39">
        <v>0.6</v>
      </c>
      <c r="EJ7" s="39">
        <v>0.71</v>
      </c>
      <c r="EK7" s="39">
        <v>0.68</v>
      </c>
      <c r="EL7" s="39">
        <v>1.65</v>
      </c>
      <c r="EM7" s="39">
        <v>0.47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dcterms:created xsi:type="dcterms:W3CDTF">2017-12-25T01:35:59Z</dcterms:created>
  <dcterms:modified xsi:type="dcterms:W3CDTF">2018-03-02T08:53:10Z</dcterms:modified>
  <cp:category/>
</cp:coreProperties>
</file>