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<sst xmlns="http://schemas.openxmlformats.org/spreadsheetml/2006/main" count="232" uniqueCount="120">
  <si>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</si>
  <si>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</si>
  <si>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</si>
  <si>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</si>
  <si>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</si>
  <si>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</si>
  <si>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</si>
  <si>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</si>
  <si>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</si>
  <si>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</si>
  <si>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</si>
  <si>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</si>
  <si>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</si>
  <si>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</si>
  <si>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</si>
  <si>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</si>
  <si>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</si>
  <si>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</si>
  <si>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</si>
  <si>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</si>
  <si>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</si>
  <si>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</si>
  <si>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</si>
  <si>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</si>
  <si>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</si>
  <si>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</si>
  <si>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</si>
  <si>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</si>
  <si>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</si>
  <si>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</si>
  <si>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</si>
  <si>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</si>
  <si>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</si>
  <si>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</si>
  <si>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</si>
  <si>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</si>
  <si>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</si>
  <si>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</si>
  <si>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</si>
  <si>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</si>
  <si>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</si>
  <si>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</si>
  <si>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</si>
  <si>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</si>
  <si>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</si>
  <si>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</si>
  <si>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</si>
  <si>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</si>
  <si>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</si>
  <si>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</si>
  <si>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</si>
  <si>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</si>
  <si>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</si>
  <si>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</si>
  <si>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</si>
  <si>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</si>
  <si>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</si>
  <si>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</si>
  <si>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</si>
  <si>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</si>
  <si>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</si>
  <si>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</si>
  <si>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</si>
  <si>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</si>
  <si>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</si>
  <si>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</si>
  <si>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</si>
  <si>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</si>
  <si>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</si>
  <si>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</si>
  <si>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</si>
  <si>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</si>
  <si>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</si>
  <si>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</si>
  <si>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</si>
  <si>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</si>
  <si>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</si>
  <si>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</si>
  <si>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</si>
  <si>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</si>
  <si>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</si>
  <si>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</si>
  <si>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</si>
  <si>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</si>
  <si>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</si>
  <si>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</si>
  <si>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</si>
  <si>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</si>
  <si>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</si>
  <si>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</si>
  <si>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</si>
  <si>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</si>
  <si>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</si>
  <si>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</si>
  <si>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</si>
  <si>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</si>
  <si>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</si>
  <si>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</si>
  <si>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</si>
  <si>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</si>
  <si>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</si>
  <si>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</si>
  <si>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</si>
  <si>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</si>
  <si>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</si>
  <si>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いの町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</si>
  <si>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</si>
  <si>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</si>
  <si>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</si>
  <si>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</si>
  <si>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</si>
  <si>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</si>
  <si>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</si>
  <si>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</si>
  <si>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</si>
  <si>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</si>
  <si>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</si>
  <si>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≪健全性≫
平成24年度から経常収支比率が100％を超え、単年度の収支の黒字を維持している。累積欠損金も発生していない。
短期的な債務に対しての支払いに要する現金等の資金面については現状では問題はない。
しかし、依然として企業債残高が多額にのぼり、全国平均や類似団体に比して脆弱な財務体質となっている。
≪効率性≫
平成28年度には料金回収率が100％を上回り、給水原価についても、経費削減等の効率的な事業運営に努めてきた結果、減少傾向で推移している。
施設の利用率をみると、年々、減少しており、施設の配水能力に余力が生じている状況である。
定期的な漏水調査や老朽管路の布設替え等による漏水防止により、無効な水量を削減し、有収率の更なる向上に努める。</t>
    <rPh sb="158" eb="160">
      <t>ヘイセイ</t>
    </rPh>
    <rPh sb="162" eb="164">
      <t>ネンド</t>
    </rPh>
    <rPh sb="166" eb="168">
      <t>リョウキン</t>
    </rPh>
    <rPh sb="168" eb="171">
      <t>カイシュウリツ</t>
    </rPh>
    <rPh sb="177" eb="179">
      <t>ウワマワ</t>
    </rPh>
    <rPh sb="271" eb="273">
      <t>テイキ</t>
    </rPh>
    <rPh sb="273" eb="274">
      <t>テキ</t>
    </rPh>
    <rPh sb="275" eb="277">
      <t>ロウスイ</t>
    </rPh>
    <rPh sb="277" eb="279">
      <t>チョウサ</t>
    </rPh>
    <rPh sb="315" eb="316">
      <t>サラ</t>
    </rPh>
    <rPh sb="318" eb="320">
      <t>コウジョウ</t>
    </rPh>
    <rPh sb="321" eb="322">
      <t>ツト</t>
    </rPh>
    <phoneticPr fontId="4"/>
  </si>
  <si>
    <t>水需要については、今後、人口増加は見込まれず、給水収益の減少は続くと考えられる。また、平成29年4月1日から簡易水道事業を水道事業へ経営統合したことや、老朽化施設等の計画的な更新や耐震化を進めることで、企業債の償還も続き、経営状況は厳しくなると予測される。
今後は、安定的な事業運営を維持していくため、管路や設備の新規・更新需要等の将来試算と経営収支の見通し踏まえ、適正な料金水準の設定を行い、徹底した経営の効率化に取り組み、サービスの向上に努める。</t>
    <phoneticPr fontId="4"/>
  </si>
  <si>
    <t xml:space="preserve">有形固定資産減価償却率が上昇傾向にあり、施設の老朽化が進んでいる。管路の更新状況は、年度によりばらつきがあるが、事業の実施時期を一時期に集中することのないよう平準化を図り、基幹管路や病院・避難所等重要施設までの管路の耐震化を優先させるなど、総合的かつ計画的な更新を進めていく必要がある。
補足事項として、平成27年度の管路経年化率は15.25％、管路更新率は1.13％に改める。
</t>
    <rPh sb="0" eb="2">
      <t>ユウケイ</t>
    </rPh>
    <rPh sb="2" eb="6">
      <t>コテイシサン</t>
    </rPh>
    <rPh sb="6" eb="8">
      <t>ゲンカ</t>
    </rPh>
    <rPh sb="8" eb="11">
      <t>ショウキャクリツ</t>
    </rPh>
    <rPh sb="12" eb="14">
      <t>ジョウショウ</t>
    </rPh>
    <rPh sb="14" eb="16">
      <t>ケイコウ</t>
    </rPh>
    <rPh sb="56" eb="58">
      <t>ジギョウ</t>
    </rPh>
    <rPh sb="59" eb="61">
      <t>ジッシ</t>
    </rPh>
    <rPh sb="61" eb="63">
      <t>ジキ</t>
    </rPh>
    <rPh sb="64" eb="67">
      <t>イチジキ</t>
    </rPh>
    <rPh sb="68" eb="70">
      <t>シュウチュウ</t>
    </rPh>
    <rPh sb="79" eb="82">
      <t>ヘイジュンカ</t>
    </rPh>
    <rPh sb="83" eb="84">
      <t>ハカ</t>
    </rPh>
    <rPh sb="125" eb="128">
      <t>ケイカクテキ</t>
    </rPh>
    <rPh sb="129" eb="131">
      <t>コウシン</t>
    </rPh>
    <rPh sb="132" eb="133">
      <t>スス</t>
    </rPh>
    <rPh sb="144" eb="146">
      <t>ホソク</t>
    </rPh>
    <rPh sb="146" eb="148">
      <t>ジコウ</t>
    </rPh>
    <rPh sb="152" eb="154">
      <t>ヘイセイ</t>
    </rPh>
    <rPh sb="156" eb="158">
      <t>ネンド</t>
    </rPh>
    <rPh sb="159" eb="161">
      <t>カンロ</t>
    </rPh>
    <rPh sb="161" eb="163">
      <t>ケイネン</t>
    </rPh>
    <rPh sb="163" eb="164">
      <t>カ</t>
    </rPh>
    <rPh sb="164" eb="165">
      <t>リツ</t>
    </rPh>
    <rPh sb="173" eb="175">
      <t>カンロ</t>
    </rPh>
    <rPh sb="175" eb="177">
      <t>コウシン</t>
    </rPh>
    <rPh sb="177" eb="178">
      <t>リツ</t>
    </rPh>
    <rPh sb="185" eb="186">
      <t>アラタ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</si>
</sst>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0.14000000000000001</c:v>
                </c:pt>
                <c:pt idx="1">
                  <c:v>0.38</c:v>
                </c:pt>
                <c:pt idx="2">
                  <c:v>0.1</c:v>
                </c:pt>
                <c:pt idx="3">
                  <c:v>15.2</c:v>
                </c:pt>
                <c:pt idx="4">
                  <c:v>0.33</c:v>
                </c:pt>
              </c:numCache>
            </c:numRef>
          </c:val>
        </c:ser>
        <c:dLbls>
          <c:showLegendKey val="0"/>
          <c:showVal val="0"/>
          <c:showCatName val="0"/>
          <c:showSerName val="0"/>
          <c:showPercent val="0"/>
          <c:showBubbleSize val="0"/>
        </c:dLbls>
        <c:gapWidth val="150"/>
        <c:axId val="99832192"/>
        <c:axId val="9983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99832192"/>
        <c:axId val="99834112"/>
      </c:lineChart>
      <c:dateAx>
        <c:axId val="99832192"/>
        <c:scaling>
          <c:orientation val="minMax"/>
        </c:scaling>
        <c:delete val="1"/>
        <c:axPos val="b"/>
        <c:numFmt formatCode="ge" sourceLinked="1"/>
        <c:majorTickMark val="none"/>
        <c:minorTickMark val="none"/>
        <c:tickLblPos val="none"/>
        <c:crossAx val="99834112"/>
        <c:crosses val="autoZero"/>
        <c:auto val="1"/>
        <c:lblOffset val="100"/>
        <c:baseTimeUnit val="years"/>
      </c:dateAx>
      <c:valAx>
        <c:axId val="9983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3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46.34</c:v>
                </c:pt>
                <c:pt idx="1">
                  <c:v>47.01</c:v>
                </c:pt>
                <c:pt idx="2">
                  <c:v>45.22</c:v>
                </c:pt>
                <c:pt idx="3">
                  <c:v>43.45</c:v>
                </c:pt>
                <c:pt idx="4">
                  <c:v>44.11</c:v>
                </c:pt>
              </c:numCache>
            </c:numRef>
          </c:val>
        </c:ser>
        <c:dLbls>
          <c:showLegendKey val="0"/>
          <c:showVal val="0"/>
          <c:showCatName val="0"/>
          <c:showSerName val="0"/>
          <c:showPercent val="0"/>
          <c:showBubbleSize val="0"/>
        </c:dLbls>
        <c:gapWidth val="150"/>
        <c:axId val="106332928"/>
        <c:axId val="10633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06332928"/>
        <c:axId val="106334848"/>
      </c:lineChart>
      <c:dateAx>
        <c:axId val="106332928"/>
        <c:scaling>
          <c:orientation val="minMax"/>
        </c:scaling>
        <c:delete val="1"/>
        <c:axPos val="b"/>
        <c:numFmt formatCode="ge" sourceLinked="1"/>
        <c:majorTickMark val="none"/>
        <c:minorTickMark val="none"/>
        <c:tickLblPos val="none"/>
        <c:crossAx val="106334848"/>
        <c:crosses val="autoZero"/>
        <c:auto val="1"/>
        <c:lblOffset val="100"/>
        <c:baseTimeUnit val="years"/>
      </c:dateAx>
      <c:valAx>
        <c:axId val="10633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3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82.88</c:v>
                </c:pt>
                <c:pt idx="1">
                  <c:v>82.11</c:v>
                </c:pt>
                <c:pt idx="2">
                  <c:v>83.01</c:v>
                </c:pt>
                <c:pt idx="3">
                  <c:v>84.13</c:v>
                </c:pt>
                <c:pt idx="4">
                  <c:v>83.73</c:v>
                </c:pt>
              </c:numCache>
            </c:numRef>
          </c:val>
        </c:ser>
        <c:dLbls>
          <c:showLegendKey val="0"/>
          <c:showVal val="0"/>
          <c:showCatName val="0"/>
          <c:showSerName val="0"/>
          <c:showPercent val="0"/>
          <c:showBubbleSize val="0"/>
        </c:dLbls>
        <c:gapWidth val="150"/>
        <c:axId val="106041728"/>
        <c:axId val="1060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06041728"/>
        <c:axId val="106043648"/>
      </c:lineChart>
      <c:dateAx>
        <c:axId val="106041728"/>
        <c:scaling>
          <c:orientation val="minMax"/>
        </c:scaling>
        <c:delete val="1"/>
        <c:axPos val="b"/>
        <c:numFmt formatCode="ge" sourceLinked="1"/>
        <c:majorTickMark val="none"/>
        <c:minorTickMark val="none"/>
        <c:tickLblPos val="none"/>
        <c:crossAx val="106043648"/>
        <c:crosses val="autoZero"/>
        <c:auto val="1"/>
        <c:lblOffset val="100"/>
        <c:baseTimeUnit val="years"/>
      </c:dateAx>
      <c:valAx>
        <c:axId val="1060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100.55</c:v>
                </c:pt>
                <c:pt idx="1">
                  <c:v>102.26</c:v>
                </c:pt>
                <c:pt idx="2">
                  <c:v>102.12</c:v>
                </c:pt>
                <c:pt idx="3">
                  <c:v>104.44</c:v>
                </c:pt>
                <c:pt idx="4">
                  <c:v>108.7</c:v>
                </c:pt>
              </c:numCache>
            </c:numRef>
          </c:val>
        </c:ser>
        <c:dLbls>
          <c:showLegendKey val="0"/>
          <c:showVal val="0"/>
          <c:showCatName val="0"/>
          <c:showSerName val="0"/>
          <c:showPercent val="0"/>
          <c:showBubbleSize val="0"/>
        </c:dLbls>
        <c:gapWidth val="150"/>
        <c:axId val="99418112"/>
        <c:axId val="9942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99418112"/>
        <c:axId val="99420032"/>
      </c:lineChart>
      <c:dateAx>
        <c:axId val="99418112"/>
        <c:scaling>
          <c:orientation val="minMax"/>
        </c:scaling>
        <c:delete val="1"/>
        <c:axPos val="b"/>
        <c:numFmt formatCode="ge" sourceLinked="1"/>
        <c:majorTickMark val="none"/>
        <c:minorTickMark val="none"/>
        <c:tickLblPos val="none"/>
        <c:crossAx val="99420032"/>
        <c:crosses val="autoZero"/>
        <c:auto val="1"/>
        <c:lblOffset val="100"/>
        <c:baseTimeUnit val="years"/>
      </c:dateAx>
      <c:valAx>
        <c:axId val="99420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41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37.21</c:v>
                </c:pt>
                <c:pt idx="1">
                  <c:v>38.6</c:v>
                </c:pt>
                <c:pt idx="2">
                  <c:v>54.39</c:v>
                </c:pt>
                <c:pt idx="3">
                  <c:v>55.88</c:v>
                </c:pt>
                <c:pt idx="4">
                  <c:v>56.61</c:v>
                </c:pt>
              </c:numCache>
            </c:numRef>
          </c:val>
        </c:ser>
        <c:dLbls>
          <c:showLegendKey val="0"/>
          <c:showVal val="0"/>
          <c:showCatName val="0"/>
          <c:showSerName val="0"/>
          <c:showPercent val="0"/>
          <c:showBubbleSize val="0"/>
        </c:dLbls>
        <c:gapWidth val="150"/>
        <c:axId val="99429760"/>
        <c:axId val="9944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99429760"/>
        <c:axId val="99444224"/>
      </c:lineChart>
      <c:dateAx>
        <c:axId val="99429760"/>
        <c:scaling>
          <c:orientation val="minMax"/>
        </c:scaling>
        <c:delete val="1"/>
        <c:axPos val="b"/>
        <c:numFmt formatCode="ge" sourceLinked="1"/>
        <c:majorTickMark val="none"/>
        <c:minorTickMark val="none"/>
        <c:tickLblPos val="none"/>
        <c:crossAx val="99444224"/>
        <c:crosses val="autoZero"/>
        <c:auto val="1"/>
        <c:lblOffset val="100"/>
        <c:baseTimeUnit val="years"/>
      </c:dateAx>
      <c:valAx>
        <c:axId val="9944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2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12.33</c:v>
                </c:pt>
                <c:pt idx="1">
                  <c:v>15.45</c:v>
                </c:pt>
                <c:pt idx="2">
                  <c:v>15.94</c:v>
                </c:pt>
                <c:pt idx="3">
                  <c:v>1.18</c:v>
                </c:pt>
                <c:pt idx="4">
                  <c:v>15.82</c:v>
                </c:pt>
              </c:numCache>
            </c:numRef>
          </c:val>
        </c:ser>
        <c:dLbls>
          <c:showLegendKey val="0"/>
          <c:showVal val="0"/>
          <c:showCatName val="0"/>
          <c:showSerName val="0"/>
          <c:showPercent val="0"/>
          <c:showBubbleSize val="0"/>
        </c:dLbls>
        <c:gapWidth val="150"/>
        <c:axId val="99482624"/>
        <c:axId val="10577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99482624"/>
        <c:axId val="105776256"/>
      </c:lineChart>
      <c:dateAx>
        <c:axId val="99482624"/>
        <c:scaling>
          <c:orientation val="minMax"/>
        </c:scaling>
        <c:delete val="1"/>
        <c:axPos val="b"/>
        <c:numFmt formatCode="ge" sourceLinked="1"/>
        <c:majorTickMark val="none"/>
        <c:minorTickMark val="none"/>
        <c:tickLblPos val="none"/>
        <c:crossAx val="105776256"/>
        <c:crosses val="autoZero"/>
        <c:auto val="1"/>
        <c:lblOffset val="100"/>
        <c:baseTimeUnit val="years"/>
      </c:dateAx>
      <c:valAx>
        <c:axId val="10577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8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815040"/>
        <c:axId val="10582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05815040"/>
        <c:axId val="105825408"/>
      </c:lineChart>
      <c:dateAx>
        <c:axId val="105815040"/>
        <c:scaling>
          <c:orientation val="minMax"/>
        </c:scaling>
        <c:delete val="1"/>
        <c:axPos val="b"/>
        <c:numFmt formatCode="ge" sourceLinked="1"/>
        <c:majorTickMark val="none"/>
        <c:minorTickMark val="none"/>
        <c:tickLblPos val="none"/>
        <c:crossAx val="105825408"/>
        <c:crosses val="autoZero"/>
        <c:auto val="1"/>
        <c:lblOffset val="100"/>
        <c:baseTimeUnit val="years"/>
      </c:dateAx>
      <c:valAx>
        <c:axId val="105825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81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2434.39</c:v>
                </c:pt>
                <c:pt idx="1">
                  <c:v>1677.88</c:v>
                </c:pt>
                <c:pt idx="2">
                  <c:v>478.38</c:v>
                </c:pt>
                <c:pt idx="3">
                  <c:v>477.55</c:v>
                </c:pt>
                <c:pt idx="4">
                  <c:v>523.16999999999996</c:v>
                </c:pt>
              </c:numCache>
            </c:numRef>
          </c:val>
        </c:ser>
        <c:dLbls>
          <c:showLegendKey val="0"/>
          <c:showVal val="0"/>
          <c:showCatName val="0"/>
          <c:showSerName val="0"/>
          <c:showPercent val="0"/>
          <c:showBubbleSize val="0"/>
        </c:dLbls>
        <c:gapWidth val="150"/>
        <c:axId val="105861888"/>
        <c:axId val="10586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105861888"/>
        <c:axId val="105863808"/>
      </c:lineChart>
      <c:dateAx>
        <c:axId val="105861888"/>
        <c:scaling>
          <c:orientation val="minMax"/>
        </c:scaling>
        <c:delete val="1"/>
        <c:axPos val="b"/>
        <c:numFmt formatCode="ge" sourceLinked="1"/>
        <c:majorTickMark val="none"/>
        <c:minorTickMark val="none"/>
        <c:tickLblPos val="none"/>
        <c:crossAx val="105863808"/>
        <c:crosses val="autoZero"/>
        <c:auto val="1"/>
        <c:lblOffset val="100"/>
        <c:baseTimeUnit val="years"/>
      </c:dateAx>
      <c:valAx>
        <c:axId val="105863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86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491.85</c:v>
                </c:pt>
                <c:pt idx="1">
                  <c:v>461.36</c:v>
                </c:pt>
                <c:pt idx="2">
                  <c:v>444.67</c:v>
                </c:pt>
                <c:pt idx="3">
                  <c:v>431.22</c:v>
                </c:pt>
                <c:pt idx="4">
                  <c:v>429.63</c:v>
                </c:pt>
              </c:numCache>
            </c:numRef>
          </c:val>
        </c:ser>
        <c:dLbls>
          <c:showLegendKey val="0"/>
          <c:showVal val="0"/>
          <c:showCatName val="0"/>
          <c:showSerName val="0"/>
          <c:showPercent val="0"/>
          <c:showBubbleSize val="0"/>
        </c:dLbls>
        <c:gapWidth val="150"/>
        <c:axId val="105875712"/>
        <c:axId val="10589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105875712"/>
        <c:axId val="105894272"/>
      </c:lineChart>
      <c:dateAx>
        <c:axId val="105875712"/>
        <c:scaling>
          <c:orientation val="minMax"/>
        </c:scaling>
        <c:delete val="1"/>
        <c:axPos val="b"/>
        <c:numFmt formatCode="ge" sourceLinked="1"/>
        <c:majorTickMark val="none"/>
        <c:minorTickMark val="none"/>
        <c:tickLblPos val="none"/>
        <c:crossAx val="105894272"/>
        <c:crosses val="autoZero"/>
        <c:auto val="1"/>
        <c:lblOffset val="100"/>
        <c:baseTimeUnit val="years"/>
      </c:dateAx>
      <c:valAx>
        <c:axId val="105894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87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95.46</c:v>
                </c:pt>
                <c:pt idx="1">
                  <c:v>96.77</c:v>
                </c:pt>
                <c:pt idx="2">
                  <c:v>97.36</c:v>
                </c:pt>
                <c:pt idx="3">
                  <c:v>99.31</c:v>
                </c:pt>
                <c:pt idx="4">
                  <c:v>103.75</c:v>
                </c:pt>
              </c:numCache>
            </c:numRef>
          </c:val>
        </c:ser>
        <c:dLbls>
          <c:showLegendKey val="0"/>
          <c:showVal val="0"/>
          <c:showCatName val="0"/>
          <c:showSerName val="0"/>
          <c:showPercent val="0"/>
          <c:showBubbleSize val="0"/>
        </c:dLbls>
        <c:gapWidth val="150"/>
        <c:axId val="105940864"/>
        <c:axId val="10594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105940864"/>
        <c:axId val="105947136"/>
      </c:lineChart>
      <c:dateAx>
        <c:axId val="105940864"/>
        <c:scaling>
          <c:orientation val="minMax"/>
        </c:scaling>
        <c:delete val="1"/>
        <c:axPos val="b"/>
        <c:numFmt formatCode="ge" sourceLinked="1"/>
        <c:majorTickMark val="none"/>
        <c:minorTickMark val="none"/>
        <c:tickLblPos val="none"/>
        <c:crossAx val="105947136"/>
        <c:crosses val="autoZero"/>
        <c:auto val="1"/>
        <c:lblOffset val="100"/>
        <c:baseTimeUnit val="years"/>
      </c:dateAx>
      <c:valAx>
        <c:axId val="10594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94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97.52</c:v>
                </c:pt>
                <c:pt idx="1">
                  <c:v>96.04</c:v>
                </c:pt>
                <c:pt idx="2">
                  <c:v>95.63</c:v>
                </c:pt>
                <c:pt idx="3">
                  <c:v>93.66</c:v>
                </c:pt>
                <c:pt idx="4">
                  <c:v>89.91</c:v>
                </c:pt>
              </c:numCache>
            </c:numRef>
          </c:val>
        </c:ser>
        <c:dLbls>
          <c:showLegendKey val="0"/>
          <c:showVal val="0"/>
          <c:showCatName val="0"/>
          <c:showSerName val="0"/>
          <c:showPercent val="0"/>
          <c:showBubbleSize val="0"/>
        </c:dLbls>
        <c:gapWidth val="150"/>
        <c:axId val="106304640"/>
        <c:axId val="10630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106304640"/>
        <c:axId val="106306560"/>
      </c:lineChart>
      <c:dateAx>
        <c:axId val="106304640"/>
        <c:scaling>
          <c:orientation val="minMax"/>
        </c:scaling>
        <c:delete val="1"/>
        <c:axPos val="b"/>
        <c:numFmt formatCode="ge" sourceLinked="1"/>
        <c:majorTickMark val="none"/>
        <c:minorTickMark val="none"/>
        <c:tickLblPos val="none"/>
        <c:crossAx val="106306560"/>
        <c:crosses val="autoZero"/>
        <c:auto val="1"/>
        <c:lblOffset val="100"/>
        <c:baseTimeUnit val="years"/>
      </c:dateAx>
      <c:valAx>
        <c:axId val="10630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0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L37" zoomScaleNormal="10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高知県　いの町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116</v>
      </c>
      <c r="AE8" s="84"/>
      <c r="AF8" s="84"/>
      <c r="AG8" s="84"/>
      <c r="AH8" s="84"/>
      <c r="AI8" s="84"/>
      <c r="AJ8" s="84"/>
      <c r="AK8" s="5"/>
      <c r="AL8" s="71">
        <f>データ!$R$6</f>
        <v>23712</v>
      </c>
      <c r="AM8" s="71"/>
      <c r="AN8" s="71"/>
      <c r="AO8" s="71"/>
      <c r="AP8" s="71"/>
      <c r="AQ8" s="71"/>
      <c r="AR8" s="71"/>
      <c r="AS8" s="71"/>
      <c r="AT8" s="67">
        <f>データ!$S$6</f>
        <v>470.97</v>
      </c>
      <c r="AU8" s="68"/>
      <c r="AV8" s="68"/>
      <c r="AW8" s="68"/>
      <c r="AX8" s="68"/>
      <c r="AY8" s="68"/>
      <c r="AZ8" s="68"/>
      <c r="BA8" s="68"/>
      <c r="BB8" s="70">
        <f>データ!$T$6</f>
        <v>50.35</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68.91</v>
      </c>
      <c r="J10" s="68"/>
      <c r="K10" s="68"/>
      <c r="L10" s="68"/>
      <c r="M10" s="68"/>
      <c r="N10" s="68"/>
      <c r="O10" s="69"/>
      <c r="P10" s="70">
        <f>データ!$P$6</f>
        <v>82.21</v>
      </c>
      <c r="Q10" s="70"/>
      <c r="R10" s="70"/>
      <c r="S10" s="70"/>
      <c r="T10" s="70"/>
      <c r="U10" s="70"/>
      <c r="V10" s="70"/>
      <c r="W10" s="71">
        <f>データ!$Q$6</f>
        <v>1825</v>
      </c>
      <c r="X10" s="71"/>
      <c r="Y10" s="71"/>
      <c r="Z10" s="71"/>
      <c r="AA10" s="71"/>
      <c r="AB10" s="71"/>
      <c r="AC10" s="71"/>
      <c r="AD10" s="2"/>
      <c r="AE10" s="2"/>
      <c r="AF10" s="2"/>
      <c r="AG10" s="2"/>
      <c r="AH10" s="5"/>
      <c r="AI10" s="5"/>
      <c r="AJ10" s="5"/>
      <c r="AK10" s="5"/>
      <c r="AL10" s="71">
        <f>データ!$U$6</f>
        <v>19380</v>
      </c>
      <c r="AM10" s="71"/>
      <c r="AN10" s="71"/>
      <c r="AO10" s="71"/>
      <c r="AP10" s="71"/>
      <c r="AQ10" s="71"/>
      <c r="AR10" s="71"/>
      <c r="AS10" s="71"/>
      <c r="AT10" s="67">
        <f>データ!$V$6</f>
        <v>12.28</v>
      </c>
      <c r="AU10" s="68"/>
      <c r="AV10" s="68"/>
      <c r="AW10" s="68"/>
      <c r="AX10" s="68"/>
      <c r="AY10" s="68"/>
      <c r="AZ10" s="68"/>
      <c r="BA10" s="68"/>
      <c r="BB10" s="70">
        <f>データ!$W$6</f>
        <v>1578.18</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393860</v>
      </c>
      <c r="D6" s="34">
        <f t="shared" si="3"/>
        <v>46</v>
      </c>
      <c r="E6" s="34">
        <f t="shared" si="3"/>
        <v>1</v>
      </c>
      <c r="F6" s="34">
        <f t="shared" si="3"/>
        <v>0</v>
      </c>
      <c r="G6" s="34">
        <f t="shared" si="3"/>
        <v>1</v>
      </c>
      <c r="H6" s="34" t="str">
        <f t="shared" si="3"/>
        <v>高知県　いの町</v>
      </c>
      <c r="I6" s="34" t="str">
        <f t="shared" si="3"/>
        <v>法適用</v>
      </c>
      <c r="J6" s="34" t="str">
        <f t="shared" si="3"/>
        <v>水道事業</v>
      </c>
      <c r="K6" s="34" t="str">
        <f t="shared" si="3"/>
        <v>末端給水事業</v>
      </c>
      <c r="L6" s="34" t="str">
        <f t="shared" si="3"/>
        <v>A6</v>
      </c>
      <c r="M6" s="34">
        <f t="shared" si="3"/>
        <v>0</v>
      </c>
      <c r="N6" s="35" t="str">
        <f t="shared" si="3"/>
        <v>-</v>
      </c>
      <c r="O6" s="35">
        <f t="shared" si="3"/>
        <v>68.91</v>
      </c>
      <c r="P6" s="35">
        <f t="shared" si="3"/>
        <v>82.21</v>
      </c>
      <c r="Q6" s="35">
        <f t="shared" si="3"/>
        <v>1825</v>
      </c>
      <c r="R6" s="35">
        <f t="shared" si="3"/>
        <v>23712</v>
      </c>
      <c r="S6" s="35">
        <f t="shared" si="3"/>
        <v>470.97</v>
      </c>
      <c r="T6" s="35">
        <f t="shared" si="3"/>
        <v>50.35</v>
      </c>
      <c r="U6" s="35">
        <f t="shared" si="3"/>
        <v>19380</v>
      </c>
      <c r="V6" s="35">
        <f t="shared" si="3"/>
        <v>12.28</v>
      </c>
      <c r="W6" s="35">
        <f t="shared" si="3"/>
        <v>1578.18</v>
      </c>
      <c r="X6" s="36">
        <f>IF(X7="",NA(),X7)</f>
        <v>100.55</v>
      </c>
      <c r="Y6" s="36">
        <f t="shared" ref="Y6:AG6" si="4">IF(Y7="",NA(),Y7)</f>
        <v>102.26</v>
      </c>
      <c r="Z6" s="36">
        <f t="shared" si="4"/>
        <v>102.12</v>
      </c>
      <c r="AA6" s="36">
        <f t="shared" si="4"/>
        <v>104.44</v>
      </c>
      <c r="AB6" s="36">
        <f t="shared" si="4"/>
        <v>108.7</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2434.39</v>
      </c>
      <c r="AU6" s="36">
        <f t="shared" ref="AU6:BC6" si="6">IF(AU7="",NA(),AU7)</f>
        <v>1677.88</v>
      </c>
      <c r="AV6" s="36">
        <f t="shared" si="6"/>
        <v>478.38</v>
      </c>
      <c r="AW6" s="36">
        <f t="shared" si="6"/>
        <v>477.55</v>
      </c>
      <c r="AX6" s="36">
        <f t="shared" si="6"/>
        <v>523.16999999999996</v>
      </c>
      <c r="AY6" s="36">
        <f t="shared" si="6"/>
        <v>915.5</v>
      </c>
      <c r="AZ6" s="36">
        <f t="shared" si="6"/>
        <v>963.24</v>
      </c>
      <c r="BA6" s="36">
        <f t="shared" si="6"/>
        <v>381.53</v>
      </c>
      <c r="BB6" s="36">
        <f t="shared" si="6"/>
        <v>391.54</v>
      </c>
      <c r="BC6" s="36">
        <f t="shared" si="6"/>
        <v>384.34</v>
      </c>
      <c r="BD6" s="35" t="str">
        <f>IF(BD7="","",IF(BD7="-","【-】","【"&amp;SUBSTITUTE(TEXT(BD7,"#,##0.00"),"-","△")&amp;"】"))</f>
        <v>【262.87】</v>
      </c>
      <c r="BE6" s="36">
        <f>IF(BE7="",NA(),BE7)</f>
        <v>491.85</v>
      </c>
      <c r="BF6" s="36">
        <f t="shared" ref="BF6:BN6" si="7">IF(BF7="",NA(),BF7)</f>
        <v>461.36</v>
      </c>
      <c r="BG6" s="36">
        <f t="shared" si="7"/>
        <v>444.67</v>
      </c>
      <c r="BH6" s="36">
        <f t="shared" si="7"/>
        <v>431.22</v>
      </c>
      <c r="BI6" s="36">
        <f t="shared" si="7"/>
        <v>429.63</v>
      </c>
      <c r="BJ6" s="36">
        <f t="shared" si="7"/>
        <v>404.78</v>
      </c>
      <c r="BK6" s="36">
        <f t="shared" si="7"/>
        <v>400.38</v>
      </c>
      <c r="BL6" s="36">
        <f t="shared" si="7"/>
        <v>393.27</v>
      </c>
      <c r="BM6" s="36">
        <f t="shared" si="7"/>
        <v>386.97</v>
      </c>
      <c r="BN6" s="36">
        <f t="shared" si="7"/>
        <v>380.58</v>
      </c>
      <c r="BO6" s="35" t="str">
        <f>IF(BO7="","",IF(BO7="-","【-】","【"&amp;SUBSTITUTE(TEXT(BO7,"#,##0.00"),"-","△")&amp;"】"))</f>
        <v>【270.87】</v>
      </c>
      <c r="BP6" s="36">
        <f>IF(BP7="",NA(),BP7)</f>
        <v>95.46</v>
      </c>
      <c r="BQ6" s="36">
        <f t="shared" ref="BQ6:BY6" si="8">IF(BQ7="",NA(),BQ7)</f>
        <v>96.77</v>
      </c>
      <c r="BR6" s="36">
        <f t="shared" si="8"/>
        <v>97.36</v>
      </c>
      <c r="BS6" s="36">
        <f t="shared" si="8"/>
        <v>99.31</v>
      </c>
      <c r="BT6" s="36">
        <f t="shared" si="8"/>
        <v>103.75</v>
      </c>
      <c r="BU6" s="36">
        <f t="shared" si="8"/>
        <v>98.07</v>
      </c>
      <c r="BV6" s="36">
        <f t="shared" si="8"/>
        <v>96.56</v>
      </c>
      <c r="BW6" s="36">
        <f t="shared" si="8"/>
        <v>100.47</v>
      </c>
      <c r="BX6" s="36">
        <f t="shared" si="8"/>
        <v>101.72</v>
      </c>
      <c r="BY6" s="36">
        <f t="shared" si="8"/>
        <v>102.38</v>
      </c>
      <c r="BZ6" s="35" t="str">
        <f>IF(BZ7="","",IF(BZ7="-","【-】","【"&amp;SUBSTITUTE(TEXT(BZ7,"#,##0.00"),"-","△")&amp;"】"))</f>
        <v>【105.59】</v>
      </c>
      <c r="CA6" s="36">
        <f>IF(CA7="",NA(),CA7)</f>
        <v>97.52</v>
      </c>
      <c r="CB6" s="36">
        <f t="shared" ref="CB6:CJ6" si="9">IF(CB7="",NA(),CB7)</f>
        <v>96.04</v>
      </c>
      <c r="CC6" s="36">
        <f t="shared" si="9"/>
        <v>95.63</v>
      </c>
      <c r="CD6" s="36">
        <f t="shared" si="9"/>
        <v>93.66</v>
      </c>
      <c r="CE6" s="36">
        <f t="shared" si="9"/>
        <v>89.91</v>
      </c>
      <c r="CF6" s="36">
        <f t="shared" si="9"/>
        <v>172.26</v>
      </c>
      <c r="CG6" s="36">
        <f t="shared" si="9"/>
        <v>177.14</v>
      </c>
      <c r="CH6" s="36">
        <f t="shared" si="9"/>
        <v>169.82</v>
      </c>
      <c r="CI6" s="36">
        <f t="shared" si="9"/>
        <v>168.2</v>
      </c>
      <c r="CJ6" s="36">
        <f t="shared" si="9"/>
        <v>168.67</v>
      </c>
      <c r="CK6" s="35" t="str">
        <f>IF(CK7="","",IF(CK7="-","【-】","【"&amp;SUBSTITUTE(TEXT(CK7,"#,##0.00"),"-","△")&amp;"】"))</f>
        <v>【163.27】</v>
      </c>
      <c r="CL6" s="36">
        <f>IF(CL7="",NA(),CL7)</f>
        <v>46.34</v>
      </c>
      <c r="CM6" s="36">
        <f t="shared" ref="CM6:CU6" si="10">IF(CM7="",NA(),CM7)</f>
        <v>47.01</v>
      </c>
      <c r="CN6" s="36">
        <f t="shared" si="10"/>
        <v>45.22</v>
      </c>
      <c r="CO6" s="36">
        <f t="shared" si="10"/>
        <v>43.45</v>
      </c>
      <c r="CP6" s="36">
        <f t="shared" si="10"/>
        <v>44.11</v>
      </c>
      <c r="CQ6" s="36">
        <f t="shared" si="10"/>
        <v>55.68</v>
      </c>
      <c r="CR6" s="36">
        <f t="shared" si="10"/>
        <v>55.64</v>
      </c>
      <c r="CS6" s="36">
        <f t="shared" si="10"/>
        <v>55.13</v>
      </c>
      <c r="CT6" s="36">
        <f t="shared" si="10"/>
        <v>54.77</v>
      </c>
      <c r="CU6" s="36">
        <f t="shared" si="10"/>
        <v>54.92</v>
      </c>
      <c r="CV6" s="35" t="str">
        <f>IF(CV7="","",IF(CV7="-","【-】","【"&amp;SUBSTITUTE(TEXT(CV7,"#,##0.00"),"-","△")&amp;"】"))</f>
        <v>【59.94】</v>
      </c>
      <c r="CW6" s="36">
        <f>IF(CW7="",NA(),CW7)</f>
        <v>82.88</v>
      </c>
      <c r="CX6" s="36">
        <f t="shared" ref="CX6:DF6" si="11">IF(CX7="",NA(),CX7)</f>
        <v>82.11</v>
      </c>
      <c r="CY6" s="36">
        <f t="shared" si="11"/>
        <v>83.01</v>
      </c>
      <c r="CZ6" s="36">
        <f t="shared" si="11"/>
        <v>84.13</v>
      </c>
      <c r="DA6" s="36">
        <f t="shared" si="11"/>
        <v>83.73</v>
      </c>
      <c r="DB6" s="36">
        <f t="shared" si="11"/>
        <v>83.18</v>
      </c>
      <c r="DC6" s="36">
        <f t="shared" si="11"/>
        <v>83.09</v>
      </c>
      <c r="DD6" s="36">
        <f t="shared" si="11"/>
        <v>83</v>
      </c>
      <c r="DE6" s="36">
        <f t="shared" si="11"/>
        <v>82.89</v>
      </c>
      <c r="DF6" s="36">
        <f t="shared" si="11"/>
        <v>82.66</v>
      </c>
      <c r="DG6" s="35" t="str">
        <f>IF(DG7="","",IF(DG7="-","【-】","【"&amp;SUBSTITUTE(TEXT(DG7,"#,##0.00"),"-","△")&amp;"】"))</f>
        <v>【90.22】</v>
      </c>
      <c r="DH6" s="36">
        <f>IF(DH7="",NA(),DH7)</f>
        <v>37.21</v>
      </c>
      <c r="DI6" s="36">
        <f t="shared" ref="DI6:DQ6" si="12">IF(DI7="",NA(),DI7)</f>
        <v>38.6</v>
      </c>
      <c r="DJ6" s="36">
        <f t="shared" si="12"/>
        <v>54.39</v>
      </c>
      <c r="DK6" s="36">
        <f t="shared" si="12"/>
        <v>55.88</v>
      </c>
      <c r="DL6" s="36">
        <f t="shared" si="12"/>
        <v>56.61</v>
      </c>
      <c r="DM6" s="36">
        <f t="shared" si="12"/>
        <v>38.07</v>
      </c>
      <c r="DN6" s="36">
        <f t="shared" si="12"/>
        <v>39.06</v>
      </c>
      <c r="DO6" s="36">
        <f t="shared" si="12"/>
        <v>46.66</v>
      </c>
      <c r="DP6" s="36">
        <f t="shared" si="12"/>
        <v>47.46</v>
      </c>
      <c r="DQ6" s="36">
        <f t="shared" si="12"/>
        <v>48.49</v>
      </c>
      <c r="DR6" s="35" t="str">
        <f>IF(DR7="","",IF(DR7="-","【-】","【"&amp;SUBSTITUTE(TEXT(DR7,"#,##0.00"),"-","△")&amp;"】"))</f>
        <v>【47.91】</v>
      </c>
      <c r="DS6" s="36">
        <f>IF(DS7="",NA(),DS7)</f>
        <v>12.33</v>
      </c>
      <c r="DT6" s="36">
        <f t="shared" ref="DT6:EB6" si="13">IF(DT7="",NA(),DT7)</f>
        <v>15.45</v>
      </c>
      <c r="DU6" s="36">
        <f t="shared" si="13"/>
        <v>15.94</v>
      </c>
      <c r="DV6" s="36">
        <f t="shared" si="13"/>
        <v>1.18</v>
      </c>
      <c r="DW6" s="36">
        <f t="shared" si="13"/>
        <v>15.82</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0.14000000000000001</v>
      </c>
      <c r="EE6" s="36">
        <f t="shared" ref="EE6:EM6" si="14">IF(EE7="",NA(),EE7)</f>
        <v>0.38</v>
      </c>
      <c r="EF6" s="36">
        <f t="shared" si="14"/>
        <v>0.1</v>
      </c>
      <c r="EG6" s="36">
        <f t="shared" si="14"/>
        <v>15.2</v>
      </c>
      <c r="EH6" s="36">
        <f t="shared" si="14"/>
        <v>0.33</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393860</v>
      </c>
      <c r="D7" s="38">
        <v>46</v>
      </c>
      <c r="E7" s="38">
        <v>1</v>
      </c>
      <c r="F7" s="38">
        <v>0</v>
      </c>
      <c r="G7" s="38">
        <v>1</v>
      </c>
      <c r="H7" s="38" t="s">
        <v>105</v>
      </c>
      <c r="I7" s="38" t="s">
        <v>106</v>
      </c>
      <c r="J7" s="38" t="s">
        <v>107</v>
      </c>
      <c r="K7" s="38" t="s">
        <v>108</v>
      </c>
      <c r="L7" s="38" t="s">
        <v>109</v>
      </c>
      <c r="M7" s="38"/>
      <c r="N7" s="39" t="s">
        <v>110</v>
      </c>
      <c r="O7" s="39">
        <v>68.91</v>
      </c>
      <c r="P7" s="39">
        <v>82.21</v>
      </c>
      <c r="Q7" s="39">
        <v>1825</v>
      </c>
      <c r="R7" s="39">
        <v>23712</v>
      </c>
      <c r="S7" s="39">
        <v>470.97</v>
      </c>
      <c r="T7" s="39">
        <v>50.35</v>
      </c>
      <c r="U7" s="39">
        <v>19380</v>
      </c>
      <c r="V7" s="39">
        <v>12.28</v>
      </c>
      <c r="W7" s="39">
        <v>1578.18</v>
      </c>
      <c r="X7" s="39">
        <v>100.55</v>
      </c>
      <c r="Y7" s="39">
        <v>102.26</v>
      </c>
      <c r="Z7" s="39">
        <v>102.12</v>
      </c>
      <c r="AA7" s="39">
        <v>104.44</v>
      </c>
      <c r="AB7" s="39">
        <v>108.7</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2434.39</v>
      </c>
      <c r="AU7" s="39">
        <v>1677.88</v>
      </c>
      <c r="AV7" s="39">
        <v>478.38</v>
      </c>
      <c r="AW7" s="39">
        <v>477.55</v>
      </c>
      <c r="AX7" s="39">
        <v>523.16999999999996</v>
      </c>
      <c r="AY7" s="39">
        <v>915.5</v>
      </c>
      <c r="AZ7" s="39">
        <v>963.24</v>
      </c>
      <c r="BA7" s="39">
        <v>381.53</v>
      </c>
      <c r="BB7" s="39">
        <v>391.54</v>
      </c>
      <c r="BC7" s="39">
        <v>384.34</v>
      </c>
      <c r="BD7" s="39">
        <v>262.87</v>
      </c>
      <c r="BE7" s="39">
        <v>491.85</v>
      </c>
      <c r="BF7" s="39">
        <v>461.36</v>
      </c>
      <c r="BG7" s="39">
        <v>444.67</v>
      </c>
      <c r="BH7" s="39">
        <v>431.22</v>
      </c>
      <c r="BI7" s="39">
        <v>429.63</v>
      </c>
      <c r="BJ7" s="39">
        <v>404.78</v>
      </c>
      <c r="BK7" s="39">
        <v>400.38</v>
      </c>
      <c r="BL7" s="39">
        <v>393.27</v>
      </c>
      <c r="BM7" s="39">
        <v>386.97</v>
      </c>
      <c r="BN7" s="39">
        <v>380.58</v>
      </c>
      <c r="BO7" s="39">
        <v>270.87</v>
      </c>
      <c r="BP7" s="39">
        <v>95.46</v>
      </c>
      <c r="BQ7" s="39">
        <v>96.77</v>
      </c>
      <c r="BR7" s="39">
        <v>97.36</v>
      </c>
      <c r="BS7" s="39">
        <v>99.31</v>
      </c>
      <c r="BT7" s="39">
        <v>103.75</v>
      </c>
      <c r="BU7" s="39">
        <v>98.07</v>
      </c>
      <c r="BV7" s="39">
        <v>96.56</v>
      </c>
      <c r="BW7" s="39">
        <v>100.47</v>
      </c>
      <c r="BX7" s="39">
        <v>101.72</v>
      </c>
      <c r="BY7" s="39">
        <v>102.38</v>
      </c>
      <c r="BZ7" s="39">
        <v>105.59</v>
      </c>
      <c r="CA7" s="39">
        <v>97.52</v>
      </c>
      <c r="CB7" s="39">
        <v>96.04</v>
      </c>
      <c r="CC7" s="39">
        <v>95.63</v>
      </c>
      <c r="CD7" s="39">
        <v>93.66</v>
      </c>
      <c r="CE7" s="39">
        <v>89.91</v>
      </c>
      <c r="CF7" s="39">
        <v>172.26</v>
      </c>
      <c r="CG7" s="39">
        <v>177.14</v>
      </c>
      <c r="CH7" s="39">
        <v>169.82</v>
      </c>
      <c r="CI7" s="39">
        <v>168.2</v>
      </c>
      <c r="CJ7" s="39">
        <v>168.67</v>
      </c>
      <c r="CK7" s="39">
        <v>163.27000000000001</v>
      </c>
      <c r="CL7" s="39">
        <v>46.34</v>
      </c>
      <c r="CM7" s="39">
        <v>47.01</v>
      </c>
      <c r="CN7" s="39">
        <v>45.22</v>
      </c>
      <c r="CO7" s="39">
        <v>43.45</v>
      </c>
      <c r="CP7" s="39">
        <v>44.11</v>
      </c>
      <c r="CQ7" s="39">
        <v>55.68</v>
      </c>
      <c r="CR7" s="39">
        <v>55.64</v>
      </c>
      <c r="CS7" s="39">
        <v>55.13</v>
      </c>
      <c r="CT7" s="39">
        <v>54.77</v>
      </c>
      <c r="CU7" s="39">
        <v>54.92</v>
      </c>
      <c r="CV7" s="39">
        <v>59.94</v>
      </c>
      <c r="CW7" s="39">
        <v>82.88</v>
      </c>
      <c r="CX7" s="39">
        <v>82.11</v>
      </c>
      <c r="CY7" s="39">
        <v>83.01</v>
      </c>
      <c r="CZ7" s="39">
        <v>84.13</v>
      </c>
      <c r="DA7" s="39">
        <v>83.73</v>
      </c>
      <c r="DB7" s="39">
        <v>83.18</v>
      </c>
      <c r="DC7" s="39">
        <v>83.09</v>
      </c>
      <c r="DD7" s="39">
        <v>83</v>
      </c>
      <c r="DE7" s="39">
        <v>82.89</v>
      </c>
      <c r="DF7" s="39">
        <v>82.66</v>
      </c>
      <c r="DG7" s="39">
        <v>90.22</v>
      </c>
      <c r="DH7" s="39">
        <v>37.21</v>
      </c>
      <c r="DI7" s="39">
        <v>38.6</v>
      </c>
      <c r="DJ7" s="39">
        <v>54.39</v>
      </c>
      <c r="DK7" s="39">
        <v>55.88</v>
      </c>
      <c r="DL7" s="39">
        <v>56.61</v>
      </c>
      <c r="DM7" s="39">
        <v>38.07</v>
      </c>
      <c r="DN7" s="39">
        <v>39.06</v>
      </c>
      <c r="DO7" s="39">
        <v>46.66</v>
      </c>
      <c r="DP7" s="39">
        <v>47.46</v>
      </c>
      <c r="DQ7" s="39">
        <v>48.49</v>
      </c>
      <c r="DR7" s="39">
        <v>47.91</v>
      </c>
      <c r="DS7" s="39">
        <v>12.33</v>
      </c>
      <c r="DT7" s="39">
        <v>15.45</v>
      </c>
      <c r="DU7" s="39">
        <v>15.94</v>
      </c>
      <c r="DV7" s="39">
        <v>1.18</v>
      </c>
      <c r="DW7" s="39">
        <v>15.82</v>
      </c>
      <c r="DX7" s="39">
        <v>7.73</v>
      </c>
      <c r="DY7" s="39">
        <v>8.8699999999999992</v>
      </c>
      <c r="DZ7" s="39">
        <v>9.85</v>
      </c>
      <c r="EA7" s="39">
        <v>9.7100000000000009</v>
      </c>
      <c r="EB7" s="39">
        <v>12.79</v>
      </c>
      <c r="EC7" s="39">
        <v>15</v>
      </c>
      <c r="ED7" s="39">
        <v>0.14000000000000001</v>
      </c>
      <c r="EE7" s="39">
        <v>0.38</v>
      </c>
      <c r="EF7" s="39">
        <v>0.1</v>
      </c>
      <c r="EG7" s="39">
        <v>15.2</v>
      </c>
      <c r="EH7" s="39">
        <v>0.33</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戸梶 百合子</cp:lastModifiedBy>
  <cp:lastPrinted>2018-02-26T00:38:53Z</cp:lastPrinted>
  <dcterms:created xsi:type="dcterms:W3CDTF">2017-12-25T01:36:00Z</dcterms:created>
  <dcterms:modified xsi:type="dcterms:W3CDTF">2018-02-26T03:47:33Z</dcterms:modified>
  <cp:category/>
</cp:coreProperties>
</file>