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BB10" i="4"/>
  <c r="W10" i="4"/>
  <c r="P10" i="4"/>
  <c r="I10"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<sst xmlns="http://schemas.openxmlformats.org/spreadsheetml/2006/main" count="237" uniqueCount="123">
  <si>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</si>
  <si>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</si>
  <si>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</si>
  <si>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</si>
  <si>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</si>
  <si>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</si>
  <si>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</si>
  <si>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</si>
  <si>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</si>
  <si>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</si>
  <si>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</si>
  <si>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</si>
  <si>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</si>
  <si>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</si>
  <si>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</si>
  <si>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</si>
  <si>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</si>
  <si>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</si>
  <si>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</si>
  <si>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</si>
  <si>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</si>
  <si>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</si>
  <si>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</si>
  <si>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</si>
  <si>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</si>
  <si>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</si>
  <si>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</si>
  <si>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</si>
  <si>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</si>
  <si>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</si>
  <si>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</si>
  <si>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</si>
  <si>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</si>
  <si>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</si>
  <si>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</si>
  <si>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</si>
  <si>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</si>
  <si>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</si>
  <si>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</si>
  <si>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</si>
  <si>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</si>
  <si>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</si>
  <si>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</si>
  <si>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</si>
  <si>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</si>
  <si>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</si>
  <si>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</si>
  <si>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</si>
  <si>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</si>
  <si>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</si>
  <si>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</si>
  <si>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</si>
  <si>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</si>
  <si>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</si>
  <si>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</si>
  <si>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</si>
  <si>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</si>
  <si>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</si>
  <si>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</si>
  <si>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</si>
  <si>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</si>
  <si>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</si>
  <si>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</si>
  <si>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</si>
  <si>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</si>
  <si>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</si>
  <si>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</si>
  <si>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</si>
  <si>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</si>
  <si>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</si>
  <si>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</si>
  <si>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</si>
  <si>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</si>
  <si>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</si>
  <si>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</si>
  <si>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</si>
  <si>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</si>
  <si>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</si>
  <si>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</si>
  <si>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</si>
  <si>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</si>
  <si>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</si>
  <si>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</si>
  <si>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</si>
  <si>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</si>
  <si>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</si>
  <si>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</si>
  <si>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</si>
  <si>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</si>
  <si>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</si>
  <si>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</si>
  <si>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</si>
  <si>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</si>
  <si>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</si>
  <si>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</si>
  <si>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</si>
  <si>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</si>
  <si>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</si>
  <si>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</si>
  <si>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</si>
  <si>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</si>
  <si>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</si>
  <si>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</si>
  <si>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</si>
  <si>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</si>
  <si>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</si>
  <si>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</si>
  <si>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馬路村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</si>
  <si>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</si>
  <si>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</si>
  <si>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</si>
  <si>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</si>
  <si>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</si>
  <si>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</si>
  <si>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</si>
  <si>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</si>
  <si>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</si>
  <si>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</si>
  <si>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</si>
  <si>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収益的収支比率は昨年度と比較し増加してはいるが、H22年度からH26年度にかけて行った、簡易水道施設改修事業のために借り入れた企業債の償還により、類似団体平均値を下回っている。
　一方、料金回収率は類似団体平均値を上回っていることから、給水収益により一定の給水費用は賄えている。
　また、給水原価は類似団体平均値より低く、施設利用率は高いことから、経営の効率性についても一定の基準を満たしているといえる。
　しかしながら、有収率については類似団体平均値を下回っており、これは、H22年度からH26年度にかけて行った簡易水道施設改修事業実施箇所以外の箇所で、配水管の老朽化により漏水が発生していることが原因として考えられる。この対策としては、施設の点検等により漏水箇所を特定し、計画的な修繕を行っていくことが必要である。
　今後も、更なる費用削減に努めるとともに、健全経営に向けた取組みが必要である。</t>
    <rPh sb="1" eb="4">
      <t>シュウエキテキ</t>
    </rPh>
    <rPh sb="4" eb="6">
      <t>シュウシ</t>
    </rPh>
    <rPh sb="6" eb="8">
      <t>ヒリツ</t>
    </rPh>
    <rPh sb="9" eb="12">
      <t>サクネンド</t>
    </rPh>
    <rPh sb="13" eb="15">
      <t>ヒカク</t>
    </rPh>
    <rPh sb="16" eb="18">
      <t>ゾウカ</t>
    </rPh>
    <rPh sb="28" eb="30">
      <t>ネンド</t>
    </rPh>
    <rPh sb="35" eb="37">
      <t>ネンド</t>
    </rPh>
    <rPh sb="41" eb="42">
      <t>オコナ</t>
    </rPh>
    <rPh sb="45" eb="47">
      <t>カンイ</t>
    </rPh>
    <rPh sb="47" eb="49">
      <t>スイドウ</t>
    </rPh>
    <rPh sb="49" eb="51">
      <t>シセツ</t>
    </rPh>
    <rPh sb="51" eb="53">
      <t>カイシュウ</t>
    </rPh>
    <rPh sb="53" eb="55">
      <t>ジギョウ</t>
    </rPh>
    <rPh sb="59" eb="60">
      <t>カ</t>
    </rPh>
    <rPh sb="61" eb="62">
      <t>イ</t>
    </rPh>
    <rPh sb="64" eb="66">
      <t>キギョウ</t>
    </rPh>
    <rPh sb="66" eb="67">
      <t>サイ</t>
    </rPh>
    <rPh sb="68" eb="70">
      <t>ショウカン</t>
    </rPh>
    <rPh sb="74" eb="76">
      <t>ルイジ</t>
    </rPh>
    <rPh sb="76" eb="78">
      <t>ダンタイ</t>
    </rPh>
    <rPh sb="78" eb="81">
      <t>ヘイキンチ</t>
    </rPh>
    <rPh sb="82" eb="84">
      <t>シタマワ</t>
    </rPh>
    <rPh sb="91" eb="93">
      <t>イッポウ</t>
    </rPh>
    <rPh sb="94" eb="96">
      <t>リョウキン</t>
    </rPh>
    <rPh sb="96" eb="98">
      <t>カイシュウ</t>
    </rPh>
    <rPh sb="98" eb="99">
      <t>リツ</t>
    </rPh>
    <rPh sb="100" eb="102">
      <t>ルイジ</t>
    </rPh>
    <rPh sb="102" eb="104">
      <t>ダンタイ</t>
    </rPh>
    <rPh sb="104" eb="106">
      <t>ヘイキン</t>
    </rPh>
    <rPh sb="106" eb="107">
      <t>アタイ</t>
    </rPh>
    <rPh sb="108" eb="110">
      <t>ウワマワ</t>
    </rPh>
    <rPh sb="119" eb="121">
      <t>キュウスイ</t>
    </rPh>
    <rPh sb="121" eb="123">
      <t>シュウエキ</t>
    </rPh>
    <rPh sb="126" eb="128">
      <t>イッテイ</t>
    </rPh>
    <rPh sb="129" eb="131">
      <t>キュウスイ</t>
    </rPh>
    <rPh sb="131" eb="133">
      <t>ヒヨウ</t>
    </rPh>
    <rPh sb="134" eb="135">
      <t>マカナ</t>
    </rPh>
    <rPh sb="145" eb="147">
      <t>キュウスイ</t>
    </rPh>
    <rPh sb="147" eb="149">
      <t>ゲンカ</t>
    </rPh>
    <rPh sb="150" eb="152">
      <t>ルイジ</t>
    </rPh>
    <rPh sb="152" eb="154">
      <t>ダンタイ</t>
    </rPh>
    <rPh sb="154" eb="157">
      <t>ヘイキンチ</t>
    </rPh>
    <rPh sb="159" eb="160">
      <t>ヒク</t>
    </rPh>
    <rPh sb="162" eb="164">
      <t>シセツ</t>
    </rPh>
    <rPh sb="164" eb="166">
      <t>リヨウ</t>
    </rPh>
    <rPh sb="166" eb="167">
      <t>リツ</t>
    </rPh>
    <rPh sb="168" eb="169">
      <t>タカ</t>
    </rPh>
    <rPh sb="175" eb="177">
      <t>ケイエイ</t>
    </rPh>
    <rPh sb="178" eb="181">
      <t>コウリツセイ</t>
    </rPh>
    <rPh sb="186" eb="188">
      <t>イッテイ</t>
    </rPh>
    <rPh sb="189" eb="191">
      <t>キジュン</t>
    </rPh>
    <rPh sb="192" eb="193">
      <t>ミ</t>
    </rPh>
    <rPh sb="382" eb="384">
      <t>ケンゼン</t>
    </rPh>
    <rPh sb="384" eb="386">
      <t>ケイエイ</t>
    </rPh>
    <rPh sb="387" eb="388">
      <t>ム</t>
    </rPh>
    <rPh sb="390" eb="392">
      <t>トリク</t>
    </rPh>
    <rPh sb="394" eb="396">
      <t>ヒツヨウ</t>
    </rPh>
    <phoneticPr fontId="4"/>
  </si>
  <si>
    <t>　H22年度からH26年度にかけて行った簡易水道施設改修事業により、管路全体の約54％の更新を行ったため、老朽化に対しては一定の改善はみられている。
　しかしながら、いまだに管路の老朽化が著しい地区が残っているため、有収率は類似団体平均値を下回った状態が続いている。
　今後も計画的に管路の更新を行い、有収率の改善を図っていく必要がある。</t>
    <rPh sb="4" eb="6">
      <t>ネンド</t>
    </rPh>
    <rPh sb="11" eb="13">
      <t>ネンド</t>
    </rPh>
    <rPh sb="17" eb="18">
      <t>オコナ</t>
    </rPh>
    <rPh sb="20" eb="22">
      <t>カンイ</t>
    </rPh>
    <rPh sb="22" eb="24">
      <t>スイドウ</t>
    </rPh>
    <rPh sb="24" eb="26">
      <t>シセツ</t>
    </rPh>
    <rPh sb="26" eb="28">
      <t>カイシュウ</t>
    </rPh>
    <rPh sb="28" eb="30">
      <t>ジギョウ</t>
    </rPh>
    <rPh sb="34" eb="36">
      <t>カンロ</t>
    </rPh>
    <rPh sb="36" eb="38">
      <t>ゼンタイ</t>
    </rPh>
    <rPh sb="39" eb="40">
      <t>ヤク</t>
    </rPh>
    <rPh sb="44" eb="46">
      <t>コウシン</t>
    </rPh>
    <rPh sb="47" eb="48">
      <t>オコナ</t>
    </rPh>
    <rPh sb="53" eb="56">
      <t>ロウキュウカ</t>
    </rPh>
    <rPh sb="57" eb="58">
      <t>タイ</t>
    </rPh>
    <rPh sb="61" eb="63">
      <t>イッテイ</t>
    </rPh>
    <rPh sb="64" eb="66">
      <t>カイゼン</t>
    </rPh>
    <rPh sb="87" eb="89">
      <t>カンロ</t>
    </rPh>
    <rPh sb="90" eb="93">
      <t>ロウキュウカ</t>
    </rPh>
    <rPh sb="94" eb="95">
      <t>イチジル</t>
    </rPh>
    <rPh sb="97" eb="99">
      <t>チク</t>
    </rPh>
    <rPh sb="100" eb="101">
      <t>ノコ</t>
    </rPh>
    <rPh sb="108" eb="109">
      <t>ユウ</t>
    </rPh>
    <rPh sb="120" eb="122">
      <t>シタマワ</t>
    </rPh>
    <rPh sb="124" eb="126">
      <t>ジョウタイ</t>
    </rPh>
    <rPh sb="127" eb="128">
      <t>ツヅ</t>
    </rPh>
    <rPh sb="135" eb="137">
      <t>コンゴ</t>
    </rPh>
    <rPh sb="138" eb="141">
      <t>ケイカクテキ</t>
    </rPh>
    <rPh sb="142" eb="144">
      <t>カンロ</t>
    </rPh>
    <rPh sb="145" eb="147">
      <t>コウシン</t>
    </rPh>
    <rPh sb="148" eb="149">
      <t>オコナ</t>
    </rPh>
    <rPh sb="151" eb="152">
      <t>ユウ</t>
    </rPh>
    <phoneticPr fontId="4"/>
  </si>
  <si>
    <t>　料金回収率、給水原価、施設利用率は一定程度の水準にあるが、管路の老朽化により有収率が低く、近年実施した簡易水道施設の改修事業により、企業債残高対給水収益比率が高い状況である。
　老朽対策は、施設を維持していくうえで必要な更新投資ではあるが、債務残高の増加により経営の健全性が損なわれることがないよう、計画的な維持管理や管路の更新について検討する必要がある。</t>
    <rPh sb="1" eb="3">
      <t>リョウキン</t>
    </rPh>
    <rPh sb="3" eb="5">
      <t>カイシュウ</t>
    </rPh>
    <rPh sb="5" eb="6">
      <t>リツ</t>
    </rPh>
    <rPh sb="7" eb="9">
      <t>キュウスイ</t>
    </rPh>
    <rPh sb="9" eb="11">
      <t>ゲンカ</t>
    </rPh>
    <rPh sb="12" eb="14">
      <t>シセツ</t>
    </rPh>
    <rPh sb="14" eb="16">
      <t>リヨウ</t>
    </rPh>
    <rPh sb="16" eb="17">
      <t>リツ</t>
    </rPh>
    <rPh sb="18" eb="20">
      <t>イッテイ</t>
    </rPh>
    <rPh sb="20" eb="22">
      <t>テイド</t>
    </rPh>
    <rPh sb="23" eb="25">
      <t>スイジュン</t>
    </rPh>
    <rPh sb="30" eb="32">
      <t>カンロ</t>
    </rPh>
    <rPh sb="33" eb="35">
      <t>ロウキュウ</t>
    </rPh>
    <rPh sb="35" eb="36">
      <t>カ</t>
    </rPh>
    <rPh sb="39" eb="40">
      <t>ユウ</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</si>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</sst>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0.73</c:v>
                </c:pt>
                <c:pt idx="1">
                  <c:v>8.31</c:v>
                </c:pt>
                <c:pt idx="2">
                  <c:v>3.12</c:v>
                </c:pt>
                <c:pt idx="3" formatCode="#,##0.00;&quot;△&quot;#,##0.00">
                  <c:v>0</c:v>
                </c:pt>
                <c:pt idx="4" formatCode="#,##0.00;&quot;△&quot;#,##0.00">
                  <c:v>0</c:v>
                </c:pt>
              </c:numCache>
            </c:numRef>
          </c:val>
        </c:ser>
        <c:dLbls>
          <c:showLegendKey val="0"/>
          <c:showVal val="0"/>
          <c:showCatName val="0"/>
          <c:showSerName val="0"/>
          <c:showPercent val="0"/>
          <c:showBubbleSize val="0"/>
        </c:dLbls>
        <c:gapWidth val="150"/>
        <c:axId val="79427456"/>
        <c:axId val="8002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79427456"/>
        <c:axId val="80027648"/>
      </c:lineChart>
      <c:dateAx>
        <c:axId val="79427456"/>
        <c:scaling>
          <c:orientation val="minMax"/>
        </c:scaling>
        <c:delete val="1"/>
        <c:axPos val="b"/>
        <c:numFmt formatCode="ge" sourceLinked="1"/>
        <c:majorTickMark val="none"/>
        <c:minorTickMark val="none"/>
        <c:tickLblPos val="none"/>
        <c:crossAx val="80027648"/>
        <c:crosses val="autoZero"/>
        <c:auto val="1"/>
        <c:lblOffset val="100"/>
        <c:baseTimeUnit val="years"/>
      </c:dateAx>
      <c:valAx>
        <c:axId val="8002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2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105.22</c:v>
                </c:pt>
                <c:pt idx="1">
                  <c:v>86.86</c:v>
                </c:pt>
                <c:pt idx="2">
                  <c:v>86.86</c:v>
                </c:pt>
                <c:pt idx="3">
                  <c:v>86.62</c:v>
                </c:pt>
                <c:pt idx="4">
                  <c:v>66.680000000000007</c:v>
                </c:pt>
              </c:numCache>
            </c:numRef>
          </c:val>
        </c:ser>
        <c:dLbls>
          <c:showLegendKey val="0"/>
          <c:showVal val="0"/>
          <c:showCatName val="0"/>
          <c:showSerName val="0"/>
          <c:showPercent val="0"/>
          <c:showBubbleSize val="0"/>
        </c:dLbls>
        <c:gapWidth val="150"/>
        <c:axId val="82901248"/>
        <c:axId val="8397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82901248"/>
        <c:axId val="83976576"/>
      </c:lineChart>
      <c:dateAx>
        <c:axId val="82901248"/>
        <c:scaling>
          <c:orientation val="minMax"/>
        </c:scaling>
        <c:delete val="1"/>
        <c:axPos val="b"/>
        <c:numFmt formatCode="ge" sourceLinked="1"/>
        <c:majorTickMark val="none"/>
        <c:minorTickMark val="none"/>
        <c:tickLblPos val="none"/>
        <c:crossAx val="83976576"/>
        <c:crosses val="autoZero"/>
        <c:auto val="1"/>
        <c:lblOffset val="100"/>
        <c:baseTimeUnit val="years"/>
      </c:dateAx>
      <c:valAx>
        <c:axId val="8397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54.79</c:v>
                </c:pt>
                <c:pt idx="1">
                  <c:v>66.42</c:v>
                </c:pt>
                <c:pt idx="2">
                  <c:v>64.31</c:v>
                </c:pt>
                <c:pt idx="3">
                  <c:v>65.3</c:v>
                </c:pt>
                <c:pt idx="4">
                  <c:v>64.44</c:v>
                </c:pt>
              </c:numCache>
            </c:numRef>
          </c:val>
        </c:ser>
        <c:dLbls>
          <c:showLegendKey val="0"/>
          <c:showVal val="0"/>
          <c:showCatName val="0"/>
          <c:showSerName val="0"/>
          <c:showPercent val="0"/>
          <c:showBubbleSize val="0"/>
        </c:dLbls>
        <c:gapWidth val="150"/>
        <c:axId val="84015744"/>
        <c:axId val="840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84015744"/>
        <c:axId val="84014976"/>
      </c:lineChart>
      <c:dateAx>
        <c:axId val="84015744"/>
        <c:scaling>
          <c:orientation val="minMax"/>
        </c:scaling>
        <c:delete val="1"/>
        <c:axPos val="b"/>
        <c:numFmt formatCode="ge" sourceLinked="1"/>
        <c:majorTickMark val="none"/>
        <c:minorTickMark val="none"/>
        <c:tickLblPos val="none"/>
        <c:crossAx val="84014976"/>
        <c:crosses val="autoZero"/>
        <c:auto val="1"/>
        <c:lblOffset val="100"/>
        <c:baseTimeUnit val="years"/>
      </c:dateAx>
      <c:valAx>
        <c:axId val="840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72.61</c:v>
                </c:pt>
                <c:pt idx="1">
                  <c:v>74.14</c:v>
                </c:pt>
                <c:pt idx="2">
                  <c:v>68.05</c:v>
                </c:pt>
                <c:pt idx="3">
                  <c:v>68.239999999999995</c:v>
                </c:pt>
                <c:pt idx="4">
                  <c:v>71.05</c:v>
                </c:pt>
              </c:numCache>
            </c:numRef>
          </c:val>
        </c:ser>
        <c:dLbls>
          <c:showLegendKey val="0"/>
          <c:showVal val="0"/>
          <c:showCatName val="0"/>
          <c:showSerName val="0"/>
          <c:showPercent val="0"/>
          <c:showBubbleSize val="0"/>
        </c:dLbls>
        <c:gapWidth val="150"/>
        <c:axId val="80061952"/>
        <c:axId val="8006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80061952"/>
        <c:axId val="80063872"/>
      </c:lineChart>
      <c:dateAx>
        <c:axId val="80061952"/>
        <c:scaling>
          <c:orientation val="minMax"/>
        </c:scaling>
        <c:delete val="1"/>
        <c:axPos val="b"/>
        <c:numFmt formatCode="ge" sourceLinked="1"/>
        <c:majorTickMark val="none"/>
        <c:minorTickMark val="none"/>
        <c:tickLblPos val="none"/>
        <c:crossAx val="80063872"/>
        <c:crosses val="autoZero"/>
        <c:auto val="1"/>
        <c:lblOffset val="100"/>
        <c:baseTimeUnit val="years"/>
      </c:dateAx>
      <c:valAx>
        <c:axId val="8006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6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222080"/>
        <c:axId val="8023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222080"/>
        <c:axId val="80236544"/>
      </c:lineChart>
      <c:dateAx>
        <c:axId val="80222080"/>
        <c:scaling>
          <c:orientation val="minMax"/>
        </c:scaling>
        <c:delete val="1"/>
        <c:axPos val="b"/>
        <c:numFmt formatCode="ge" sourceLinked="1"/>
        <c:majorTickMark val="none"/>
        <c:minorTickMark val="none"/>
        <c:tickLblPos val="none"/>
        <c:crossAx val="80236544"/>
        <c:crosses val="autoZero"/>
        <c:auto val="1"/>
        <c:lblOffset val="100"/>
        <c:baseTimeUnit val="years"/>
      </c:dateAx>
      <c:valAx>
        <c:axId val="8023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2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270848"/>
        <c:axId val="802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270848"/>
        <c:axId val="80272768"/>
      </c:lineChart>
      <c:dateAx>
        <c:axId val="80270848"/>
        <c:scaling>
          <c:orientation val="minMax"/>
        </c:scaling>
        <c:delete val="1"/>
        <c:axPos val="b"/>
        <c:numFmt formatCode="ge" sourceLinked="1"/>
        <c:majorTickMark val="none"/>
        <c:minorTickMark val="none"/>
        <c:tickLblPos val="none"/>
        <c:crossAx val="80272768"/>
        <c:crosses val="autoZero"/>
        <c:auto val="1"/>
        <c:lblOffset val="100"/>
        <c:baseTimeUnit val="years"/>
      </c:dateAx>
      <c:valAx>
        <c:axId val="802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484224"/>
        <c:axId val="8248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484224"/>
        <c:axId val="82486400"/>
      </c:lineChart>
      <c:dateAx>
        <c:axId val="82484224"/>
        <c:scaling>
          <c:orientation val="minMax"/>
        </c:scaling>
        <c:delete val="1"/>
        <c:axPos val="b"/>
        <c:numFmt formatCode="ge" sourceLinked="1"/>
        <c:majorTickMark val="none"/>
        <c:minorTickMark val="none"/>
        <c:tickLblPos val="none"/>
        <c:crossAx val="82486400"/>
        <c:crosses val="autoZero"/>
        <c:auto val="1"/>
        <c:lblOffset val="100"/>
        <c:baseTimeUnit val="years"/>
      </c:dateAx>
      <c:valAx>
        <c:axId val="8248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8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786560"/>
        <c:axId val="8278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786560"/>
        <c:axId val="82788736"/>
      </c:lineChart>
      <c:dateAx>
        <c:axId val="82786560"/>
        <c:scaling>
          <c:orientation val="minMax"/>
        </c:scaling>
        <c:delete val="1"/>
        <c:axPos val="b"/>
        <c:numFmt formatCode="ge" sourceLinked="1"/>
        <c:majorTickMark val="none"/>
        <c:minorTickMark val="none"/>
        <c:tickLblPos val="none"/>
        <c:crossAx val="82788736"/>
        <c:crosses val="autoZero"/>
        <c:auto val="1"/>
        <c:lblOffset val="100"/>
        <c:baseTimeUnit val="years"/>
      </c:dateAx>
      <c:valAx>
        <c:axId val="8278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8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1203.5999999999999</c:v>
                </c:pt>
                <c:pt idx="1">
                  <c:v>1461.2</c:v>
                </c:pt>
                <c:pt idx="2">
                  <c:v>1829.57</c:v>
                </c:pt>
                <c:pt idx="3">
                  <c:v>1744.12</c:v>
                </c:pt>
                <c:pt idx="4">
                  <c:v>1685.48</c:v>
                </c:pt>
              </c:numCache>
            </c:numRef>
          </c:val>
        </c:ser>
        <c:dLbls>
          <c:showLegendKey val="0"/>
          <c:showVal val="0"/>
          <c:showCatName val="0"/>
          <c:showSerName val="0"/>
          <c:showPercent val="0"/>
          <c:showBubbleSize val="0"/>
        </c:dLbls>
        <c:gapWidth val="150"/>
        <c:axId val="82814848"/>
        <c:axId val="8282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82814848"/>
        <c:axId val="82821120"/>
      </c:lineChart>
      <c:dateAx>
        <c:axId val="82814848"/>
        <c:scaling>
          <c:orientation val="minMax"/>
        </c:scaling>
        <c:delete val="1"/>
        <c:axPos val="b"/>
        <c:numFmt formatCode="ge" sourceLinked="1"/>
        <c:majorTickMark val="none"/>
        <c:minorTickMark val="none"/>
        <c:tickLblPos val="none"/>
        <c:crossAx val="82821120"/>
        <c:crosses val="autoZero"/>
        <c:auto val="1"/>
        <c:lblOffset val="100"/>
        <c:baseTimeUnit val="years"/>
      </c:dateAx>
      <c:valAx>
        <c:axId val="828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57.14</c:v>
                </c:pt>
                <c:pt idx="1">
                  <c:v>55.05</c:v>
                </c:pt>
                <c:pt idx="2">
                  <c:v>52.73</c:v>
                </c:pt>
                <c:pt idx="3">
                  <c:v>48.52</c:v>
                </c:pt>
                <c:pt idx="4">
                  <c:v>42.18</c:v>
                </c:pt>
              </c:numCache>
            </c:numRef>
          </c:val>
        </c:ser>
        <c:dLbls>
          <c:showLegendKey val="0"/>
          <c:showVal val="0"/>
          <c:showCatName val="0"/>
          <c:showSerName val="0"/>
          <c:showPercent val="0"/>
          <c:showBubbleSize val="0"/>
        </c:dLbls>
        <c:gapWidth val="150"/>
        <c:axId val="82832768"/>
        <c:axId val="8285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82832768"/>
        <c:axId val="82859520"/>
      </c:lineChart>
      <c:dateAx>
        <c:axId val="82832768"/>
        <c:scaling>
          <c:orientation val="minMax"/>
        </c:scaling>
        <c:delete val="1"/>
        <c:axPos val="b"/>
        <c:numFmt formatCode="ge" sourceLinked="1"/>
        <c:majorTickMark val="none"/>
        <c:minorTickMark val="none"/>
        <c:tickLblPos val="none"/>
        <c:crossAx val="82859520"/>
        <c:crosses val="autoZero"/>
        <c:auto val="1"/>
        <c:lblOffset val="100"/>
        <c:baseTimeUnit val="years"/>
      </c:dateAx>
      <c:valAx>
        <c:axId val="8285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204.76</c:v>
                </c:pt>
                <c:pt idx="1">
                  <c:v>208.62</c:v>
                </c:pt>
                <c:pt idx="2">
                  <c:v>217.54</c:v>
                </c:pt>
                <c:pt idx="3">
                  <c:v>235.66</c:v>
                </c:pt>
                <c:pt idx="4">
                  <c:v>273.17</c:v>
                </c:pt>
              </c:numCache>
            </c:numRef>
          </c:val>
        </c:ser>
        <c:dLbls>
          <c:showLegendKey val="0"/>
          <c:showVal val="0"/>
          <c:showCatName val="0"/>
          <c:showSerName val="0"/>
          <c:showPercent val="0"/>
          <c:showBubbleSize val="0"/>
        </c:dLbls>
        <c:gapWidth val="150"/>
        <c:axId val="82885248"/>
        <c:axId val="828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82885248"/>
        <c:axId val="82891520"/>
      </c:lineChart>
      <c:dateAx>
        <c:axId val="82885248"/>
        <c:scaling>
          <c:orientation val="minMax"/>
        </c:scaling>
        <c:delete val="1"/>
        <c:axPos val="b"/>
        <c:numFmt formatCode="ge" sourceLinked="1"/>
        <c:majorTickMark val="none"/>
        <c:minorTickMark val="none"/>
        <c:tickLblPos val="none"/>
        <c:crossAx val="82891520"/>
        <c:crosses val="autoZero"/>
        <c:auto val="1"/>
        <c:lblOffset val="100"/>
        <c:baseTimeUnit val="years"/>
      </c:dateAx>
      <c:valAx>
        <c:axId val="828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AE10" sqref="AE1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高知県　馬路村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122</v>
      </c>
      <c r="AE8" s="74"/>
      <c r="AF8" s="74"/>
      <c r="AG8" s="74"/>
      <c r="AH8" s="74"/>
      <c r="AI8" s="74"/>
      <c r="AJ8" s="74"/>
      <c r="AK8" s="2"/>
      <c r="AL8" s="67">
        <f>データ!$R$6</f>
        <v>910</v>
      </c>
      <c r="AM8" s="67"/>
      <c r="AN8" s="67"/>
      <c r="AO8" s="67"/>
      <c r="AP8" s="67"/>
      <c r="AQ8" s="67"/>
      <c r="AR8" s="67"/>
      <c r="AS8" s="67"/>
      <c r="AT8" s="66">
        <f>データ!$S$6</f>
        <v>165.48</v>
      </c>
      <c r="AU8" s="66"/>
      <c r="AV8" s="66"/>
      <c r="AW8" s="66"/>
      <c r="AX8" s="66"/>
      <c r="AY8" s="66"/>
      <c r="AZ8" s="66"/>
      <c r="BA8" s="66"/>
      <c r="BB8" s="66">
        <f>データ!$T$6</f>
        <v>5.5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99.24</v>
      </c>
      <c r="Q10" s="66"/>
      <c r="R10" s="66"/>
      <c r="S10" s="66"/>
      <c r="T10" s="66"/>
      <c r="U10" s="66"/>
      <c r="V10" s="66"/>
      <c r="W10" s="67">
        <f>データ!$Q$6</f>
        <v>1950</v>
      </c>
      <c r="X10" s="67"/>
      <c r="Y10" s="67"/>
      <c r="Z10" s="67"/>
      <c r="AA10" s="67"/>
      <c r="AB10" s="67"/>
      <c r="AC10" s="67"/>
      <c r="AD10" s="2"/>
      <c r="AE10" s="2"/>
      <c r="AF10" s="2"/>
      <c r="AG10" s="2"/>
      <c r="AH10" s="2"/>
      <c r="AI10" s="2"/>
      <c r="AJ10" s="2"/>
      <c r="AK10" s="2"/>
      <c r="AL10" s="67">
        <f>データ!$U$6</f>
        <v>914</v>
      </c>
      <c r="AM10" s="67"/>
      <c r="AN10" s="67"/>
      <c r="AO10" s="67"/>
      <c r="AP10" s="67"/>
      <c r="AQ10" s="67"/>
      <c r="AR10" s="67"/>
      <c r="AS10" s="67"/>
      <c r="AT10" s="66">
        <f>データ!$V$6</f>
        <v>0.9</v>
      </c>
      <c r="AU10" s="66"/>
      <c r="AV10" s="66"/>
      <c r="AW10" s="66"/>
      <c r="AX10" s="66"/>
      <c r="AY10" s="66"/>
      <c r="AZ10" s="66"/>
      <c r="BA10" s="66"/>
      <c r="BB10" s="66">
        <f>データ!$W$6</f>
        <v>1015.56</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393061</v>
      </c>
      <c r="D6" s="34">
        <f t="shared" si="3"/>
        <v>47</v>
      </c>
      <c r="E6" s="34">
        <f t="shared" si="3"/>
        <v>1</v>
      </c>
      <c r="F6" s="34">
        <f t="shared" si="3"/>
        <v>0</v>
      </c>
      <c r="G6" s="34">
        <f t="shared" si="3"/>
        <v>0</v>
      </c>
      <c r="H6" s="34" t="str">
        <f t="shared" si="3"/>
        <v>高知県　馬路村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99.24</v>
      </c>
      <c r="Q6" s="35">
        <f t="shared" si="3"/>
        <v>1950</v>
      </c>
      <c r="R6" s="35">
        <f t="shared" si="3"/>
        <v>910</v>
      </c>
      <c r="S6" s="35">
        <f t="shared" si="3"/>
        <v>165.48</v>
      </c>
      <c r="T6" s="35">
        <f t="shared" si="3"/>
        <v>5.5</v>
      </c>
      <c r="U6" s="35">
        <f t="shared" si="3"/>
        <v>914</v>
      </c>
      <c r="V6" s="35">
        <f t="shared" si="3"/>
        <v>0.9</v>
      </c>
      <c r="W6" s="35">
        <f t="shared" si="3"/>
        <v>1015.56</v>
      </c>
      <c r="X6" s="36">
        <f>IF(X7="",NA(),X7)</f>
        <v>72.61</v>
      </c>
      <c r="Y6" s="36">
        <f t="shared" ref="Y6:AG6" si="4">IF(Y7="",NA(),Y7)</f>
        <v>74.14</v>
      </c>
      <c r="Z6" s="36">
        <f t="shared" si="4"/>
        <v>68.05</v>
      </c>
      <c r="AA6" s="36">
        <f t="shared" si="4"/>
        <v>68.239999999999995</v>
      </c>
      <c r="AB6" s="36">
        <f t="shared" si="4"/>
        <v>71.05</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1203.5999999999999</v>
      </c>
      <c r="BF6" s="36">
        <f t="shared" ref="BF6:BN6" si="7">IF(BF7="",NA(),BF7)</f>
        <v>1461.2</v>
      </c>
      <c r="BG6" s="36">
        <f t="shared" si="7"/>
        <v>1829.57</v>
      </c>
      <c r="BH6" s="36">
        <f t="shared" si="7"/>
        <v>1744.12</v>
      </c>
      <c r="BI6" s="36">
        <f t="shared" si="7"/>
        <v>1685.48</v>
      </c>
      <c r="BJ6" s="36">
        <f t="shared" si="7"/>
        <v>1496.15</v>
      </c>
      <c r="BK6" s="36">
        <f t="shared" si="7"/>
        <v>1462.56</v>
      </c>
      <c r="BL6" s="36">
        <f t="shared" si="7"/>
        <v>1486.62</v>
      </c>
      <c r="BM6" s="36">
        <f t="shared" si="7"/>
        <v>1510.14</v>
      </c>
      <c r="BN6" s="36">
        <f t="shared" si="7"/>
        <v>1595.62</v>
      </c>
      <c r="BO6" s="35" t="str">
        <f>IF(BO7="","",IF(BO7="-","【-】","【"&amp;SUBSTITUTE(TEXT(BO7,"#,##0.00"),"-","△")&amp;"】"))</f>
        <v>【1,280.76】</v>
      </c>
      <c r="BP6" s="36">
        <f>IF(BP7="",NA(),BP7)</f>
        <v>57.14</v>
      </c>
      <c r="BQ6" s="36">
        <f t="shared" ref="BQ6:BY6" si="8">IF(BQ7="",NA(),BQ7)</f>
        <v>55.05</v>
      </c>
      <c r="BR6" s="36">
        <f t="shared" si="8"/>
        <v>52.73</v>
      </c>
      <c r="BS6" s="36">
        <f t="shared" si="8"/>
        <v>48.52</v>
      </c>
      <c r="BT6" s="36">
        <f t="shared" si="8"/>
        <v>42.18</v>
      </c>
      <c r="BU6" s="36">
        <f t="shared" si="8"/>
        <v>33.01</v>
      </c>
      <c r="BV6" s="36">
        <f t="shared" si="8"/>
        <v>32.39</v>
      </c>
      <c r="BW6" s="36">
        <f t="shared" si="8"/>
        <v>24.39</v>
      </c>
      <c r="BX6" s="36">
        <f t="shared" si="8"/>
        <v>22.67</v>
      </c>
      <c r="BY6" s="36">
        <f t="shared" si="8"/>
        <v>37.92</v>
      </c>
      <c r="BZ6" s="35" t="str">
        <f>IF(BZ7="","",IF(BZ7="-","【-】","【"&amp;SUBSTITUTE(TEXT(BZ7,"#,##0.00"),"-","△")&amp;"】"))</f>
        <v>【53.06】</v>
      </c>
      <c r="CA6" s="36">
        <f>IF(CA7="",NA(),CA7)</f>
        <v>204.76</v>
      </c>
      <c r="CB6" s="36">
        <f t="shared" ref="CB6:CJ6" si="9">IF(CB7="",NA(),CB7)</f>
        <v>208.62</v>
      </c>
      <c r="CC6" s="36">
        <f t="shared" si="9"/>
        <v>217.54</v>
      </c>
      <c r="CD6" s="36">
        <f t="shared" si="9"/>
        <v>235.66</v>
      </c>
      <c r="CE6" s="36">
        <f t="shared" si="9"/>
        <v>273.17</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105.22</v>
      </c>
      <c r="CM6" s="36">
        <f t="shared" ref="CM6:CU6" si="10">IF(CM7="",NA(),CM7)</f>
        <v>86.86</v>
      </c>
      <c r="CN6" s="36">
        <f t="shared" si="10"/>
        <v>86.86</v>
      </c>
      <c r="CO6" s="36">
        <f t="shared" si="10"/>
        <v>86.62</v>
      </c>
      <c r="CP6" s="36">
        <f t="shared" si="10"/>
        <v>66.680000000000007</v>
      </c>
      <c r="CQ6" s="36">
        <f t="shared" si="10"/>
        <v>51.11</v>
      </c>
      <c r="CR6" s="36">
        <f t="shared" si="10"/>
        <v>50.49</v>
      </c>
      <c r="CS6" s="36">
        <f t="shared" si="10"/>
        <v>48.36</v>
      </c>
      <c r="CT6" s="36">
        <f t="shared" si="10"/>
        <v>48.7</v>
      </c>
      <c r="CU6" s="36">
        <f t="shared" si="10"/>
        <v>46.9</v>
      </c>
      <c r="CV6" s="35" t="str">
        <f>IF(CV7="","",IF(CV7="-","【-】","【"&amp;SUBSTITUTE(TEXT(CV7,"#,##0.00"),"-","△")&amp;"】"))</f>
        <v>【56.28】</v>
      </c>
      <c r="CW6" s="36">
        <f>IF(CW7="",NA(),CW7)</f>
        <v>54.79</v>
      </c>
      <c r="CX6" s="36">
        <f t="shared" ref="CX6:DF6" si="11">IF(CX7="",NA(),CX7)</f>
        <v>66.42</v>
      </c>
      <c r="CY6" s="36">
        <f t="shared" si="11"/>
        <v>64.31</v>
      </c>
      <c r="CZ6" s="36">
        <f t="shared" si="11"/>
        <v>65.3</v>
      </c>
      <c r="DA6" s="36">
        <f t="shared" si="11"/>
        <v>64.44</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0.73</v>
      </c>
      <c r="EE6" s="36">
        <f t="shared" ref="EE6:EM6" si="14">IF(EE7="",NA(),EE7)</f>
        <v>8.31</v>
      </c>
      <c r="EF6" s="36">
        <f t="shared" si="14"/>
        <v>3.12</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393061</v>
      </c>
      <c r="D7" s="38">
        <v>47</v>
      </c>
      <c r="E7" s="38">
        <v>1</v>
      </c>
      <c r="F7" s="38">
        <v>0</v>
      </c>
      <c r="G7" s="38">
        <v>0</v>
      </c>
      <c r="H7" s="38" t="s">
        <v>107</v>
      </c>
      <c r="I7" s="38" t="s">
        <v>108</v>
      </c>
      <c r="J7" s="38" t="s">
        <v>109</v>
      </c>
      <c r="K7" s="38" t="s">
        <v>110</v>
      </c>
      <c r="L7" s="38" t="s">
        <v>111</v>
      </c>
      <c r="M7" s="38"/>
      <c r="N7" s="39" t="s">
        <v>112</v>
      </c>
      <c r="O7" s="39" t="s">
        <v>113</v>
      </c>
      <c r="P7" s="39">
        <v>99.24</v>
      </c>
      <c r="Q7" s="39">
        <v>1950</v>
      </c>
      <c r="R7" s="39">
        <v>910</v>
      </c>
      <c r="S7" s="39">
        <v>165.48</v>
      </c>
      <c r="T7" s="39">
        <v>5.5</v>
      </c>
      <c r="U7" s="39">
        <v>914</v>
      </c>
      <c r="V7" s="39">
        <v>0.9</v>
      </c>
      <c r="W7" s="39">
        <v>1015.56</v>
      </c>
      <c r="X7" s="39">
        <v>72.61</v>
      </c>
      <c r="Y7" s="39">
        <v>74.14</v>
      </c>
      <c r="Z7" s="39">
        <v>68.05</v>
      </c>
      <c r="AA7" s="39">
        <v>68.239999999999995</v>
      </c>
      <c r="AB7" s="39">
        <v>71.05</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1203.5999999999999</v>
      </c>
      <c r="BF7" s="39">
        <v>1461.2</v>
      </c>
      <c r="BG7" s="39">
        <v>1829.57</v>
      </c>
      <c r="BH7" s="39">
        <v>1744.12</v>
      </c>
      <c r="BI7" s="39">
        <v>1685.48</v>
      </c>
      <c r="BJ7" s="39">
        <v>1496.15</v>
      </c>
      <c r="BK7" s="39">
        <v>1462.56</v>
      </c>
      <c r="BL7" s="39">
        <v>1486.62</v>
      </c>
      <c r="BM7" s="39">
        <v>1510.14</v>
      </c>
      <c r="BN7" s="39">
        <v>1595.62</v>
      </c>
      <c r="BO7" s="39">
        <v>1280.76</v>
      </c>
      <c r="BP7" s="39">
        <v>57.14</v>
      </c>
      <c r="BQ7" s="39">
        <v>55.05</v>
      </c>
      <c r="BR7" s="39">
        <v>52.73</v>
      </c>
      <c r="BS7" s="39">
        <v>48.52</v>
      </c>
      <c r="BT7" s="39">
        <v>42.18</v>
      </c>
      <c r="BU7" s="39">
        <v>33.01</v>
      </c>
      <c r="BV7" s="39">
        <v>32.39</v>
      </c>
      <c r="BW7" s="39">
        <v>24.39</v>
      </c>
      <c r="BX7" s="39">
        <v>22.67</v>
      </c>
      <c r="BY7" s="39">
        <v>37.92</v>
      </c>
      <c r="BZ7" s="39">
        <v>53.06</v>
      </c>
      <c r="CA7" s="39">
        <v>204.76</v>
      </c>
      <c r="CB7" s="39">
        <v>208.62</v>
      </c>
      <c r="CC7" s="39">
        <v>217.54</v>
      </c>
      <c r="CD7" s="39">
        <v>235.66</v>
      </c>
      <c r="CE7" s="39">
        <v>273.17</v>
      </c>
      <c r="CF7" s="39">
        <v>523.08000000000004</v>
      </c>
      <c r="CG7" s="39">
        <v>530.83000000000004</v>
      </c>
      <c r="CH7" s="39">
        <v>734.18</v>
      </c>
      <c r="CI7" s="39">
        <v>789.62</v>
      </c>
      <c r="CJ7" s="39">
        <v>423.18</v>
      </c>
      <c r="CK7" s="39">
        <v>314.83</v>
      </c>
      <c r="CL7" s="39">
        <v>105.22</v>
      </c>
      <c r="CM7" s="39">
        <v>86.86</v>
      </c>
      <c r="CN7" s="39">
        <v>86.86</v>
      </c>
      <c r="CO7" s="39">
        <v>86.62</v>
      </c>
      <c r="CP7" s="39">
        <v>66.680000000000007</v>
      </c>
      <c r="CQ7" s="39">
        <v>51.11</v>
      </c>
      <c r="CR7" s="39">
        <v>50.49</v>
      </c>
      <c r="CS7" s="39">
        <v>48.36</v>
      </c>
      <c r="CT7" s="39">
        <v>48.7</v>
      </c>
      <c r="CU7" s="39">
        <v>46.9</v>
      </c>
      <c r="CV7" s="39">
        <v>56.28</v>
      </c>
      <c r="CW7" s="39">
        <v>54.79</v>
      </c>
      <c r="CX7" s="39">
        <v>66.42</v>
      </c>
      <c r="CY7" s="39">
        <v>64.31</v>
      </c>
      <c r="CZ7" s="39">
        <v>65.3</v>
      </c>
      <c r="DA7" s="39">
        <v>64.44</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0.73</v>
      </c>
      <c r="EE7" s="39">
        <v>8.31</v>
      </c>
      <c r="EF7" s="39">
        <v>3.12</v>
      </c>
      <c r="EG7" s="39">
        <v>0</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2018-01-26T06:02:06Z</cp:lastPrinted>
  <dcterms:created xsi:type="dcterms:W3CDTF">2017-12-25T01:47:08Z</dcterms:created>
  <dcterms:modified xsi:type="dcterms:W3CDTF">2018-03-02T08:56:16Z</dcterms:modified>
  <cp:category/>
</cp:coreProperties>
</file>