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<sst xmlns="http://schemas.openxmlformats.org/spreadsheetml/2006/main" count="237" uniqueCount="123">
  <si>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</si>
  <si>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</si>
  <si>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</si>
  <si>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</si>
  <si>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</si>
  <si>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</si>
  <si>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</si>
  <si>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</si>
  <si>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</si>
  <si>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</si>
  <si>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</si>
  <si>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</si>
  <si>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</si>
  <si>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</si>
  <si>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</si>
  <si>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</si>
  <si>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</si>
  <si>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</si>
  <si>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</si>
  <si>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</si>
  <si>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</si>
  <si>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</si>
  <si>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</si>
  <si>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</si>
  <si>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</si>
  <si>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</si>
  <si>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</si>
  <si>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</si>
  <si>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</si>
  <si>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</si>
  <si>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</si>
  <si>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</si>
  <si>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</si>
  <si>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</si>
  <si>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</si>
  <si>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</si>
  <si>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</si>
  <si>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</si>
  <si>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</si>
  <si>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</si>
  <si>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</si>
  <si>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</si>
  <si>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</si>
  <si>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</si>
  <si>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</si>
  <si>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</si>
  <si>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</si>
  <si>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</si>
  <si>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</si>
  <si>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</si>
  <si>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</si>
  <si>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</si>
  <si>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</si>
  <si>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</si>
  <si>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</si>
  <si>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</si>
  <si>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</si>
  <si>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</si>
  <si>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</si>
  <si>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</si>
  <si>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</si>
  <si>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</si>
  <si>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</si>
  <si>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</si>
  <si>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</si>
  <si>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</si>
  <si>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</si>
  <si>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</si>
  <si>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</si>
  <si>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</si>
  <si>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</si>
  <si>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</si>
  <si>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</si>
  <si>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</si>
  <si>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</si>
  <si>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</si>
  <si>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</si>
  <si>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</si>
  <si>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</si>
  <si>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</si>
  <si>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</si>
  <si>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</si>
  <si>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</si>
  <si>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</si>
  <si>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</si>
  <si>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</si>
  <si>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</si>
  <si>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</si>
  <si>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</si>
  <si>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</si>
  <si>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</si>
  <si>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</si>
  <si>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</si>
  <si>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</si>
  <si>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</si>
  <si>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</si>
  <si>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</si>
  <si>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</si>
  <si>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</si>
  <si>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</si>
  <si>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</si>
  <si>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</si>
  <si>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</si>
  <si>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</si>
  <si>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</si>
  <si>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</si>
  <si>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</si>
  <si>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本山町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</si>
  <si>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</si>
  <si>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</si>
  <si>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</si>
  <si>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</si>
  <si>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</si>
  <si>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</si>
  <si>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</si>
  <si>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</si>
  <si>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</si>
  <si>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</si>
  <si>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</si>
  <si>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平成9年度以降に順次更新し、平成24年度からの簡易水道の施設統合では、耐震管を採用し、導・送・配水管は10km強更新する。
また、災害に備え、管路のデータベース化を行い、現状を把握するとともに、引き続き計画的な管路更新を検討していく必要がある。</t>
    <rPh sb="14" eb="16">
      <t>ヘイセイ</t>
    </rPh>
    <rPh sb="18" eb="19">
      <t>ネン</t>
    </rPh>
    <rPh sb="19" eb="20">
      <t>ド</t>
    </rPh>
    <rPh sb="35" eb="37">
      <t>タイシン</t>
    </rPh>
    <rPh sb="37" eb="38">
      <t>カン</t>
    </rPh>
    <rPh sb="39" eb="41">
      <t>サイヨウ</t>
    </rPh>
    <rPh sb="43" eb="44">
      <t>ドウ</t>
    </rPh>
    <rPh sb="45" eb="46">
      <t>ソウ</t>
    </rPh>
    <rPh sb="47" eb="49">
      <t>ハイスイ</t>
    </rPh>
    <rPh sb="49" eb="50">
      <t>カン</t>
    </rPh>
    <rPh sb="55" eb="56">
      <t>キョウ</t>
    </rPh>
    <rPh sb="56" eb="58">
      <t>コウシン</t>
    </rPh>
    <rPh sb="97" eb="98">
      <t>ヒ</t>
    </rPh>
    <rPh sb="99" eb="100">
      <t>ツヅ</t>
    </rPh>
    <rPh sb="110" eb="112">
      <t>ケントウ</t>
    </rPh>
    <rPh sb="116" eb="118">
      <t>ヒツヨウ</t>
    </rPh>
    <phoneticPr fontId="7"/>
  </si>
  <si>
    <t>非設置</t>
    <rPh sb="0" eb="1">
      <t>ヒ</t>
    </rPh>
    <rPh sb="1" eb="3">
      <t>セッチ</t>
    </rPh>
    <phoneticPr fontId="4"/>
  </si>
  <si>
    <t>水道料金の改定を行い、収益的収支比率・回収率はは大きく改善されてきたが、今後、人口増加は見込まれず、給水収益の増加も期待できないと考えられる。また、施設統合事業による事業債の償還が本格的に始まると経営状況は厳しくなると予測される。
安定的な事業運営を維持していくため、平成30年度に、経営戦略等を行い、管路や施設の更新需要等の将来試算と経営収支の見通しを踏まえ、適正な料金水準の設定を行い、サービス向上に努めていく。</t>
    <rPh sb="19" eb="21">
      <t>カイシュウ</t>
    </rPh>
    <rPh sb="21" eb="22">
      <t>リツ</t>
    </rPh>
    <rPh sb="36" eb="38">
      <t>コンゴ</t>
    </rPh>
    <rPh sb="39" eb="41">
      <t>ジンコウ</t>
    </rPh>
    <rPh sb="41" eb="43">
      <t>ゾウカ</t>
    </rPh>
    <rPh sb="44" eb="46">
      <t>ミコ</t>
    </rPh>
    <rPh sb="50" eb="52">
      <t>キュウスイ</t>
    </rPh>
    <rPh sb="52" eb="54">
      <t>シュウエキ</t>
    </rPh>
    <rPh sb="55" eb="57">
      <t>ゾウカ</t>
    </rPh>
    <rPh sb="58" eb="60">
      <t>キタイ</t>
    </rPh>
    <rPh sb="65" eb="66">
      <t>カンガ</t>
    </rPh>
    <rPh sb="83" eb="85">
      <t>ジギョウ</t>
    </rPh>
    <rPh sb="90" eb="92">
      <t>ホンカク</t>
    </rPh>
    <rPh sb="92" eb="93">
      <t>テキ</t>
    </rPh>
    <rPh sb="98" eb="100">
      <t>ケイエイ</t>
    </rPh>
    <rPh sb="109" eb="111">
      <t>ヨソク</t>
    </rPh>
    <rPh sb="116" eb="119">
      <t>アンテイテキ</t>
    </rPh>
    <rPh sb="120" eb="122">
      <t>ジギョウ</t>
    </rPh>
    <rPh sb="122" eb="124">
      <t>ウンエイ</t>
    </rPh>
    <rPh sb="125" eb="127">
      <t>イジ</t>
    </rPh>
    <rPh sb="134" eb="136">
      <t>ヘイセイ</t>
    </rPh>
    <rPh sb="138" eb="139">
      <t>ネン</t>
    </rPh>
    <rPh sb="139" eb="140">
      <t>ド</t>
    </rPh>
    <rPh sb="142" eb="144">
      <t>ケイエイ</t>
    </rPh>
    <rPh sb="144" eb="146">
      <t>センリャク</t>
    </rPh>
    <rPh sb="146" eb="147">
      <t>トウ</t>
    </rPh>
    <rPh sb="148" eb="149">
      <t>オコナ</t>
    </rPh>
    <rPh sb="151" eb="153">
      <t>カンロ</t>
    </rPh>
    <rPh sb="154" eb="156">
      <t>シセツ</t>
    </rPh>
    <rPh sb="157" eb="159">
      <t>コウシン</t>
    </rPh>
    <rPh sb="159" eb="161">
      <t>ジュヨウ</t>
    </rPh>
    <rPh sb="161" eb="162">
      <t>トウ</t>
    </rPh>
    <rPh sb="163" eb="165">
      <t>ショウライ</t>
    </rPh>
    <rPh sb="165" eb="167">
      <t>シサン</t>
    </rPh>
    <rPh sb="168" eb="170">
      <t>ケイエイ</t>
    </rPh>
    <rPh sb="170" eb="172">
      <t>シュウシ</t>
    </rPh>
    <rPh sb="173" eb="175">
      <t>ミトオ</t>
    </rPh>
    <rPh sb="177" eb="178">
      <t>フ</t>
    </rPh>
    <rPh sb="181" eb="183">
      <t>テキセイ</t>
    </rPh>
    <rPh sb="184" eb="186">
      <t>リョウキン</t>
    </rPh>
    <rPh sb="186" eb="188">
      <t>スイジュン</t>
    </rPh>
    <rPh sb="189" eb="191">
      <t>セッテイ</t>
    </rPh>
    <rPh sb="192" eb="193">
      <t>オコナ</t>
    </rPh>
    <rPh sb="199" eb="201">
      <t>コウジョウ</t>
    </rPh>
    <rPh sb="202" eb="203">
      <t>ツト</t>
    </rPh>
    <phoneticPr fontId="7"/>
  </si>
  <si>
    <t>①収益的収支比率、⑤料金回収率ともに、平成26年度からの水道料金改定を伴い、改善されてきた。また、平成27年度から一般会計からの繰出金もなく、概ね健全であるといえます。今後も更なる経費削減に努めていく。
効率性においては、まだまだ漏水が多く、有収率は約50％と依然として低い。早期に新施設を稼働し、有収率の向上を図る。</t>
    <rPh sb="1" eb="4">
      <t>シュウエキテキ</t>
    </rPh>
    <rPh sb="4" eb="6">
      <t>シュウシ</t>
    </rPh>
    <rPh sb="6" eb="8">
      <t>ヒリツ</t>
    </rPh>
    <rPh sb="10" eb="12">
      <t>リョウキン</t>
    </rPh>
    <rPh sb="12" eb="15">
      <t>カイシュウリツ</t>
    </rPh>
    <rPh sb="19" eb="21">
      <t>ヘイセイ</t>
    </rPh>
    <rPh sb="23" eb="24">
      <t>ネン</t>
    </rPh>
    <rPh sb="24" eb="25">
      <t>ド</t>
    </rPh>
    <rPh sb="28" eb="30">
      <t>スイドウ</t>
    </rPh>
    <rPh sb="30" eb="32">
      <t>リョウキン</t>
    </rPh>
    <rPh sb="32" eb="34">
      <t>カイテイ</t>
    </rPh>
    <rPh sb="35" eb="36">
      <t>トモナ</t>
    </rPh>
    <rPh sb="38" eb="40">
      <t>カイゼン</t>
    </rPh>
    <rPh sb="49" eb="51">
      <t>ヘイセイ</t>
    </rPh>
    <rPh sb="53" eb="55">
      <t>ネンド</t>
    </rPh>
    <rPh sb="57" eb="59">
      <t>イッパン</t>
    </rPh>
    <rPh sb="59" eb="61">
      <t>カイケイ</t>
    </rPh>
    <rPh sb="66" eb="67">
      <t>キン</t>
    </rPh>
    <rPh sb="71" eb="72">
      <t>オオム</t>
    </rPh>
    <rPh sb="73" eb="75">
      <t>ケンゼン</t>
    </rPh>
    <rPh sb="84" eb="86">
      <t>コンゴ</t>
    </rPh>
    <rPh sb="87" eb="88">
      <t>サラ</t>
    </rPh>
    <rPh sb="90" eb="92">
      <t>ケイヒ</t>
    </rPh>
    <rPh sb="92" eb="94">
      <t>サクゲン</t>
    </rPh>
    <rPh sb="95" eb="96">
      <t>ツト</t>
    </rPh>
    <rPh sb="102" eb="104">
      <t>コウリツ</t>
    </rPh>
    <rPh sb="104" eb="105">
      <t>セイ</t>
    </rPh>
    <rPh sb="115" eb="117">
      <t>ロウスイ</t>
    </rPh>
    <rPh sb="118" eb="119">
      <t>オオ</t>
    </rPh>
    <rPh sb="121" eb="122">
      <t>ユウ</t>
    </rPh>
    <rPh sb="122" eb="124">
      <t>シュウリツ</t>
    </rPh>
    <rPh sb="125" eb="126">
      <t>ヤク</t>
    </rPh>
    <rPh sb="130" eb="132">
      <t>イゼン</t>
    </rPh>
    <rPh sb="135" eb="136">
      <t>ヒク</t>
    </rPh>
    <rPh sb="138" eb="140">
      <t>ソウキ</t>
    </rPh>
    <rPh sb="141" eb="142">
      <t>シン</t>
    </rPh>
    <rPh sb="142" eb="144">
      <t>シセツ</t>
    </rPh>
    <rPh sb="145" eb="147">
      <t>カドウ</t>
    </rPh>
    <rPh sb="149" eb="151">
      <t>ユウシュウ</t>
    </rPh>
    <rPh sb="151" eb="152">
      <t>リツ</t>
    </rPh>
    <rPh sb="153" eb="155">
      <t>コウジョウ</t>
    </rPh>
    <rPh sb="156" eb="157">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</si>
</sst>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4.05</c:v>
                </c:pt>
                <c:pt idx="1">
                  <c:v>0</c:v>
                </c:pt>
                <c:pt idx="2" formatCode="#,##0.00;&quot;△&quot;#,##0.00;&quot;-&quot;">
                  <c:v>4.54</c:v>
                </c:pt>
                <c:pt idx="3">
                  <c:v>0</c:v>
                </c:pt>
                <c:pt idx="4" formatCode="#,##0.00;&quot;△&quot;#,##0.00;&quot;-&quot;">
                  <c:v>0.78</c:v>
                </c:pt>
              </c:numCache>
            </c:numRef>
          </c:val>
        </c:ser>
        <c:dLbls>
          <c:showLegendKey val="0"/>
          <c:showVal val="0"/>
          <c:showCatName val="0"/>
          <c:showSerName val="0"/>
          <c:showPercent val="0"/>
          <c:showBubbleSize val="0"/>
        </c:dLbls>
        <c:gapWidth val="150"/>
        <c:axId val="62711680"/>
        <c:axId val="632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62711680"/>
        <c:axId val="63250432"/>
      </c:lineChart>
      <c:dateAx>
        <c:axId val="62711680"/>
        <c:scaling>
          <c:orientation val="minMax"/>
        </c:scaling>
        <c:delete val="1"/>
        <c:axPos val="b"/>
        <c:numFmt formatCode="ge" sourceLinked="1"/>
        <c:majorTickMark val="none"/>
        <c:minorTickMark val="none"/>
        <c:tickLblPos val="none"/>
        <c:crossAx val="63250432"/>
        <c:crosses val="autoZero"/>
        <c:auto val="1"/>
        <c:lblOffset val="100"/>
        <c:baseTimeUnit val="years"/>
      </c:dateAx>
      <c:valAx>
        <c:axId val="632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71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96.58</c:v>
                </c:pt>
                <c:pt idx="1">
                  <c:v>96.03</c:v>
                </c:pt>
                <c:pt idx="2">
                  <c:v>92.21</c:v>
                </c:pt>
                <c:pt idx="3">
                  <c:v>89.39</c:v>
                </c:pt>
                <c:pt idx="4">
                  <c:v>76.83</c:v>
                </c:pt>
              </c:numCache>
            </c:numRef>
          </c:val>
        </c:ser>
        <c:dLbls>
          <c:showLegendKey val="0"/>
          <c:showVal val="0"/>
          <c:showCatName val="0"/>
          <c:showSerName val="0"/>
          <c:showPercent val="0"/>
          <c:showBubbleSize val="0"/>
        </c:dLbls>
        <c:gapWidth val="150"/>
        <c:axId val="63830272"/>
        <c:axId val="6385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63830272"/>
        <c:axId val="63857024"/>
      </c:lineChart>
      <c:dateAx>
        <c:axId val="63830272"/>
        <c:scaling>
          <c:orientation val="minMax"/>
        </c:scaling>
        <c:delete val="1"/>
        <c:axPos val="b"/>
        <c:numFmt formatCode="ge" sourceLinked="1"/>
        <c:majorTickMark val="none"/>
        <c:minorTickMark val="none"/>
        <c:tickLblPos val="none"/>
        <c:crossAx val="63857024"/>
        <c:crosses val="autoZero"/>
        <c:auto val="1"/>
        <c:lblOffset val="100"/>
        <c:baseTimeUnit val="years"/>
      </c:dateAx>
      <c:valAx>
        <c:axId val="638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47.42</c:v>
                </c:pt>
                <c:pt idx="1">
                  <c:v>53.96</c:v>
                </c:pt>
                <c:pt idx="2">
                  <c:v>52.15</c:v>
                </c:pt>
                <c:pt idx="3">
                  <c:v>44.38</c:v>
                </c:pt>
                <c:pt idx="4">
                  <c:v>51.79</c:v>
                </c:pt>
              </c:numCache>
            </c:numRef>
          </c:val>
        </c:ser>
        <c:dLbls>
          <c:showLegendKey val="0"/>
          <c:showVal val="0"/>
          <c:showCatName val="0"/>
          <c:showSerName val="0"/>
          <c:showPercent val="0"/>
          <c:showBubbleSize val="0"/>
        </c:dLbls>
        <c:gapWidth val="150"/>
        <c:axId val="63895424"/>
        <c:axId val="6390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63895424"/>
        <c:axId val="63905792"/>
      </c:lineChart>
      <c:dateAx>
        <c:axId val="63895424"/>
        <c:scaling>
          <c:orientation val="minMax"/>
        </c:scaling>
        <c:delete val="1"/>
        <c:axPos val="b"/>
        <c:numFmt formatCode="ge" sourceLinked="1"/>
        <c:majorTickMark val="none"/>
        <c:minorTickMark val="none"/>
        <c:tickLblPos val="none"/>
        <c:crossAx val="63905792"/>
        <c:crosses val="autoZero"/>
        <c:auto val="1"/>
        <c:lblOffset val="100"/>
        <c:baseTimeUnit val="years"/>
      </c:dateAx>
      <c:valAx>
        <c:axId val="6390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75.88</c:v>
                </c:pt>
                <c:pt idx="1">
                  <c:v>79.760000000000005</c:v>
                </c:pt>
                <c:pt idx="2">
                  <c:v>82.78</c:v>
                </c:pt>
                <c:pt idx="3">
                  <c:v>98.9</c:v>
                </c:pt>
                <c:pt idx="4">
                  <c:v>90.57</c:v>
                </c:pt>
              </c:numCache>
            </c:numRef>
          </c:val>
        </c:ser>
        <c:dLbls>
          <c:showLegendKey val="0"/>
          <c:showVal val="0"/>
          <c:showCatName val="0"/>
          <c:showSerName val="0"/>
          <c:showPercent val="0"/>
          <c:showBubbleSize val="0"/>
        </c:dLbls>
        <c:gapWidth val="150"/>
        <c:axId val="63284736"/>
        <c:axId val="632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63284736"/>
        <c:axId val="63286656"/>
      </c:lineChart>
      <c:dateAx>
        <c:axId val="63284736"/>
        <c:scaling>
          <c:orientation val="minMax"/>
        </c:scaling>
        <c:delete val="1"/>
        <c:axPos val="b"/>
        <c:numFmt formatCode="ge" sourceLinked="1"/>
        <c:majorTickMark val="none"/>
        <c:minorTickMark val="none"/>
        <c:tickLblPos val="none"/>
        <c:crossAx val="63286656"/>
        <c:crosses val="autoZero"/>
        <c:auto val="1"/>
        <c:lblOffset val="100"/>
        <c:baseTimeUnit val="years"/>
      </c:dateAx>
      <c:valAx>
        <c:axId val="632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452288"/>
        <c:axId val="6345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452288"/>
        <c:axId val="63454208"/>
      </c:lineChart>
      <c:dateAx>
        <c:axId val="63452288"/>
        <c:scaling>
          <c:orientation val="minMax"/>
        </c:scaling>
        <c:delete val="1"/>
        <c:axPos val="b"/>
        <c:numFmt formatCode="ge" sourceLinked="1"/>
        <c:majorTickMark val="none"/>
        <c:minorTickMark val="none"/>
        <c:tickLblPos val="none"/>
        <c:crossAx val="63454208"/>
        <c:crosses val="autoZero"/>
        <c:auto val="1"/>
        <c:lblOffset val="100"/>
        <c:baseTimeUnit val="years"/>
      </c:dateAx>
      <c:valAx>
        <c:axId val="6345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492864"/>
        <c:axId val="6349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492864"/>
        <c:axId val="63494784"/>
      </c:lineChart>
      <c:dateAx>
        <c:axId val="63492864"/>
        <c:scaling>
          <c:orientation val="minMax"/>
        </c:scaling>
        <c:delete val="1"/>
        <c:axPos val="b"/>
        <c:numFmt formatCode="ge" sourceLinked="1"/>
        <c:majorTickMark val="none"/>
        <c:minorTickMark val="none"/>
        <c:tickLblPos val="none"/>
        <c:crossAx val="63494784"/>
        <c:crosses val="autoZero"/>
        <c:auto val="1"/>
        <c:lblOffset val="100"/>
        <c:baseTimeUnit val="years"/>
      </c:dateAx>
      <c:valAx>
        <c:axId val="634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9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609088"/>
        <c:axId val="636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609088"/>
        <c:axId val="63615360"/>
      </c:lineChart>
      <c:dateAx>
        <c:axId val="63609088"/>
        <c:scaling>
          <c:orientation val="minMax"/>
        </c:scaling>
        <c:delete val="1"/>
        <c:axPos val="b"/>
        <c:numFmt formatCode="ge" sourceLinked="1"/>
        <c:majorTickMark val="none"/>
        <c:minorTickMark val="none"/>
        <c:tickLblPos val="none"/>
        <c:crossAx val="63615360"/>
        <c:crosses val="autoZero"/>
        <c:auto val="1"/>
        <c:lblOffset val="100"/>
        <c:baseTimeUnit val="years"/>
      </c:dateAx>
      <c:valAx>
        <c:axId val="636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3973632"/>
        <c:axId val="639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3973632"/>
        <c:axId val="63979904"/>
      </c:lineChart>
      <c:dateAx>
        <c:axId val="63973632"/>
        <c:scaling>
          <c:orientation val="minMax"/>
        </c:scaling>
        <c:delete val="1"/>
        <c:axPos val="b"/>
        <c:numFmt formatCode="ge" sourceLinked="1"/>
        <c:majorTickMark val="none"/>
        <c:minorTickMark val="none"/>
        <c:tickLblPos val="none"/>
        <c:crossAx val="63979904"/>
        <c:crosses val="autoZero"/>
        <c:auto val="1"/>
        <c:lblOffset val="100"/>
        <c:baseTimeUnit val="years"/>
      </c:dateAx>
      <c:valAx>
        <c:axId val="639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9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945.58</c:v>
                </c:pt>
                <c:pt idx="1">
                  <c:v>1223.6199999999999</c:v>
                </c:pt>
                <c:pt idx="2">
                  <c:v>1420.94</c:v>
                </c:pt>
                <c:pt idx="3">
                  <c:v>1306.8399999999999</c:v>
                </c:pt>
                <c:pt idx="4">
                  <c:v>1417.19</c:v>
                </c:pt>
              </c:numCache>
            </c:numRef>
          </c:val>
        </c:ser>
        <c:dLbls>
          <c:showLegendKey val="0"/>
          <c:showVal val="0"/>
          <c:showCatName val="0"/>
          <c:showSerName val="0"/>
          <c:showPercent val="0"/>
          <c:showBubbleSize val="0"/>
        </c:dLbls>
        <c:gapWidth val="150"/>
        <c:axId val="64006016"/>
        <c:axId val="640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64006016"/>
        <c:axId val="64012288"/>
      </c:lineChart>
      <c:dateAx>
        <c:axId val="64006016"/>
        <c:scaling>
          <c:orientation val="minMax"/>
        </c:scaling>
        <c:delete val="1"/>
        <c:axPos val="b"/>
        <c:numFmt formatCode="ge" sourceLinked="1"/>
        <c:majorTickMark val="none"/>
        <c:minorTickMark val="none"/>
        <c:tickLblPos val="none"/>
        <c:crossAx val="64012288"/>
        <c:crosses val="autoZero"/>
        <c:auto val="1"/>
        <c:lblOffset val="100"/>
        <c:baseTimeUnit val="years"/>
      </c:dateAx>
      <c:valAx>
        <c:axId val="640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65.150000000000006</c:v>
                </c:pt>
                <c:pt idx="1">
                  <c:v>71.040000000000006</c:v>
                </c:pt>
                <c:pt idx="2">
                  <c:v>73.03</c:v>
                </c:pt>
                <c:pt idx="3">
                  <c:v>89.41</c:v>
                </c:pt>
                <c:pt idx="4">
                  <c:v>81.75</c:v>
                </c:pt>
              </c:numCache>
            </c:numRef>
          </c:val>
        </c:ser>
        <c:dLbls>
          <c:showLegendKey val="0"/>
          <c:showVal val="0"/>
          <c:showCatName val="0"/>
          <c:showSerName val="0"/>
          <c:showPercent val="0"/>
          <c:showBubbleSize val="0"/>
        </c:dLbls>
        <c:gapWidth val="150"/>
        <c:axId val="63787392"/>
        <c:axId val="6378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63787392"/>
        <c:axId val="63788544"/>
      </c:lineChart>
      <c:dateAx>
        <c:axId val="63787392"/>
        <c:scaling>
          <c:orientation val="minMax"/>
        </c:scaling>
        <c:delete val="1"/>
        <c:axPos val="b"/>
        <c:numFmt formatCode="ge" sourceLinked="1"/>
        <c:majorTickMark val="none"/>
        <c:minorTickMark val="none"/>
        <c:tickLblPos val="none"/>
        <c:crossAx val="63788544"/>
        <c:crosses val="autoZero"/>
        <c:auto val="1"/>
        <c:lblOffset val="100"/>
        <c:baseTimeUnit val="years"/>
      </c:dateAx>
      <c:valAx>
        <c:axId val="637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7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146.58000000000001</c:v>
                </c:pt>
                <c:pt idx="1">
                  <c:v>119.61</c:v>
                </c:pt>
                <c:pt idx="2">
                  <c:v>137.88</c:v>
                </c:pt>
                <c:pt idx="3">
                  <c:v>173.03</c:v>
                </c:pt>
                <c:pt idx="4">
                  <c:v>202.68</c:v>
                </c:pt>
              </c:numCache>
            </c:numRef>
          </c:val>
        </c:ser>
        <c:dLbls>
          <c:showLegendKey val="0"/>
          <c:showVal val="0"/>
          <c:showCatName val="0"/>
          <c:showSerName val="0"/>
          <c:showPercent val="0"/>
          <c:showBubbleSize val="0"/>
        </c:dLbls>
        <c:gapWidth val="150"/>
        <c:axId val="63814272"/>
        <c:axId val="6382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63814272"/>
        <c:axId val="63820544"/>
      </c:lineChart>
      <c:dateAx>
        <c:axId val="63814272"/>
        <c:scaling>
          <c:orientation val="minMax"/>
        </c:scaling>
        <c:delete val="1"/>
        <c:axPos val="b"/>
        <c:numFmt formatCode="ge" sourceLinked="1"/>
        <c:majorTickMark val="none"/>
        <c:minorTickMark val="none"/>
        <c:tickLblPos val="none"/>
        <c:crossAx val="63820544"/>
        <c:crosses val="autoZero"/>
        <c:auto val="1"/>
        <c:lblOffset val="100"/>
        <c:baseTimeUnit val="years"/>
      </c:dateAx>
      <c:valAx>
        <c:axId val="6382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8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8"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本山町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120</v>
      </c>
      <c r="AE8" s="74"/>
      <c r="AF8" s="74"/>
      <c r="AG8" s="74"/>
      <c r="AH8" s="74"/>
      <c r="AI8" s="74"/>
      <c r="AJ8" s="74"/>
      <c r="AK8" s="2"/>
      <c r="AL8" s="67">
        <f>データ!$R$6</f>
        <v>3538</v>
      </c>
      <c r="AM8" s="67"/>
      <c r="AN8" s="67"/>
      <c r="AO8" s="67"/>
      <c r="AP8" s="67"/>
      <c r="AQ8" s="67"/>
      <c r="AR8" s="67"/>
      <c r="AS8" s="67"/>
      <c r="AT8" s="66">
        <f>データ!$S$6</f>
        <v>134.22</v>
      </c>
      <c r="AU8" s="66"/>
      <c r="AV8" s="66"/>
      <c r="AW8" s="66"/>
      <c r="AX8" s="66"/>
      <c r="AY8" s="66"/>
      <c r="AZ8" s="66"/>
      <c r="BA8" s="66"/>
      <c r="BB8" s="66">
        <f>データ!$T$6</f>
        <v>26.36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85.07</v>
      </c>
      <c r="Q10" s="66"/>
      <c r="R10" s="66"/>
      <c r="S10" s="66"/>
      <c r="T10" s="66"/>
      <c r="U10" s="66"/>
      <c r="V10" s="66"/>
      <c r="W10" s="67">
        <f>データ!$Q$6</f>
        <v>2630</v>
      </c>
      <c r="X10" s="67"/>
      <c r="Y10" s="67"/>
      <c r="Z10" s="67"/>
      <c r="AA10" s="67"/>
      <c r="AB10" s="67"/>
      <c r="AC10" s="67"/>
      <c r="AD10" s="2"/>
      <c r="AE10" s="2"/>
      <c r="AF10" s="2"/>
      <c r="AG10" s="2"/>
      <c r="AH10" s="2"/>
      <c r="AI10" s="2"/>
      <c r="AJ10" s="2"/>
      <c r="AK10" s="2"/>
      <c r="AL10" s="67">
        <f>データ!$U$6</f>
        <v>2985</v>
      </c>
      <c r="AM10" s="67"/>
      <c r="AN10" s="67"/>
      <c r="AO10" s="67"/>
      <c r="AP10" s="67"/>
      <c r="AQ10" s="67"/>
      <c r="AR10" s="67"/>
      <c r="AS10" s="67"/>
      <c r="AT10" s="66">
        <f>データ!$V$6</f>
        <v>10.95</v>
      </c>
      <c r="AU10" s="66"/>
      <c r="AV10" s="66"/>
      <c r="AW10" s="66"/>
      <c r="AX10" s="66"/>
      <c r="AY10" s="66"/>
      <c r="AZ10" s="66"/>
      <c r="BA10" s="66"/>
      <c r="BB10" s="66">
        <f>データ!$W$6</f>
        <v>272.60000000000002</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393410</v>
      </c>
      <c r="D6" s="34">
        <f t="shared" si="3"/>
        <v>47</v>
      </c>
      <c r="E6" s="34">
        <f t="shared" si="3"/>
        <v>1</v>
      </c>
      <c r="F6" s="34">
        <f t="shared" si="3"/>
        <v>0</v>
      </c>
      <c r="G6" s="34">
        <f t="shared" si="3"/>
        <v>0</v>
      </c>
      <c r="H6" s="34" t="str">
        <f t="shared" si="3"/>
        <v>高知県　本山町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85.07</v>
      </c>
      <c r="Q6" s="35">
        <f t="shared" si="3"/>
        <v>2630</v>
      </c>
      <c r="R6" s="35">
        <f t="shared" si="3"/>
        <v>3538</v>
      </c>
      <c r="S6" s="35">
        <f t="shared" si="3"/>
        <v>134.22</v>
      </c>
      <c r="T6" s="35">
        <f t="shared" si="3"/>
        <v>26.36</v>
      </c>
      <c r="U6" s="35">
        <f t="shared" si="3"/>
        <v>2985</v>
      </c>
      <c r="V6" s="35">
        <f t="shared" si="3"/>
        <v>10.95</v>
      </c>
      <c r="W6" s="35">
        <f t="shared" si="3"/>
        <v>272.60000000000002</v>
      </c>
      <c r="X6" s="36">
        <f>IF(X7="",NA(),X7)</f>
        <v>75.88</v>
      </c>
      <c r="Y6" s="36">
        <f t="shared" ref="Y6:AG6" si="4">IF(Y7="",NA(),Y7)</f>
        <v>79.760000000000005</v>
      </c>
      <c r="Z6" s="36">
        <f t="shared" si="4"/>
        <v>82.78</v>
      </c>
      <c r="AA6" s="36">
        <f t="shared" si="4"/>
        <v>98.9</v>
      </c>
      <c r="AB6" s="36">
        <f t="shared" si="4"/>
        <v>90.57</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945.58</v>
      </c>
      <c r="BF6" s="36">
        <f t="shared" ref="BF6:BN6" si="7">IF(BF7="",NA(),BF7)</f>
        <v>1223.6199999999999</v>
      </c>
      <c r="BG6" s="36">
        <f t="shared" si="7"/>
        <v>1420.94</v>
      </c>
      <c r="BH6" s="36">
        <f t="shared" si="7"/>
        <v>1306.8399999999999</v>
      </c>
      <c r="BI6" s="36">
        <f t="shared" si="7"/>
        <v>1417.19</v>
      </c>
      <c r="BJ6" s="36">
        <f t="shared" si="7"/>
        <v>1108.26</v>
      </c>
      <c r="BK6" s="36">
        <f t="shared" si="7"/>
        <v>1113.76</v>
      </c>
      <c r="BL6" s="36">
        <f t="shared" si="7"/>
        <v>1125.69</v>
      </c>
      <c r="BM6" s="36">
        <f t="shared" si="7"/>
        <v>1134.67</v>
      </c>
      <c r="BN6" s="36">
        <f t="shared" si="7"/>
        <v>1144.79</v>
      </c>
      <c r="BO6" s="35" t="str">
        <f>IF(BO7="","",IF(BO7="-","【-】","【"&amp;SUBSTITUTE(TEXT(BO7,"#,##0.00"),"-","△")&amp;"】"))</f>
        <v>【1,280.76】</v>
      </c>
      <c r="BP6" s="36">
        <f>IF(BP7="",NA(),BP7)</f>
        <v>65.150000000000006</v>
      </c>
      <c r="BQ6" s="36">
        <f t="shared" ref="BQ6:BY6" si="8">IF(BQ7="",NA(),BQ7)</f>
        <v>71.040000000000006</v>
      </c>
      <c r="BR6" s="36">
        <f t="shared" si="8"/>
        <v>73.03</v>
      </c>
      <c r="BS6" s="36">
        <f t="shared" si="8"/>
        <v>89.41</v>
      </c>
      <c r="BT6" s="36">
        <f t="shared" si="8"/>
        <v>81.75</v>
      </c>
      <c r="BU6" s="36">
        <f t="shared" si="8"/>
        <v>19.77</v>
      </c>
      <c r="BV6" s="36">
        <f t="shared" si="8"/>
        <v>34.25</v>
      </c>
      <c r="BW6" s="36">
        <f t="shared" si="8"/>
        <v>46.48</v>
      </c>
      <c r="BX6" s="36">
        <f t="shared" si="8"/>
        <v>40.6</v>
      </c>
      <c r="BY6" s="36">
        <f t="shared" si="8"/>
        <v>56.04</v>
      </c>
      <c r="BZ6" s="35" t="str">
        <f>IF(BZ7="","",IF(BZ7="-","【-】","【"&amp;SUBSTITUTE(TEXT(BZ7,"#,##0.00"),"-","△")&amp;"】"))</f>
        <v>【53.06】</v>
      </c>
      <c r="CA6" s="36">
        <f>IF(CA7="",NA(),CA7)</f>
        <v>146.58000000000001</v>
      </c>
      <c r="CB6" s="36">
        <f t="shared" ref="CB6:CJ6" si="9">IF(CB7="",NA(),CB7)</f>
        <v>119.61</v>
      </c>
      <c r="CC6" s="36">
        <f t="shared" si="9"/>
        <v>137.88</v>
      </c>
      <c r="CD6" s="36">
        <f t="shared" si="9"/>
        <v>173.03</v>
      </c>
      <c r="CE6" s="36">
        <f t="shared" si="9"/>
        <v>202.68</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96.58</v>
      </c>
      <c r="CM6" s="36">
        <f t="shared" ref="CM6:CU6" si="10">IF(CM7="",NA(),CM7)</f>
        <v>96.03</v>
      </c>
      <c r="CN6" s="36">
        <f t="shared" si="10"/>
        <v>92.21</v>
      </c>
      <c r="CO6" s="36">
        <f t="shared" si="10"/>
        <v>89.39</v>
      </c>
      <c r="CP6" s="36">
        <f t="shared" si="10"/>
        <v>76.83</v>
      </c>
      <c r="CQ6" s="36">
        <f t="shared" si="10"/>
        <v>57.17</v>
      </c>
      <c r="CR6" s="36">
        <f t="shared" si="10"/>
        <v>57.55</v>
      </c>
      <c r="CS6" s="36">
        <f t="shared" si="10"/>
        <v>57.43</v>
      </c>
      <c r="CT6" s="36">
        <f t="shared" si="10"/>
        <v>57.29</v>
      </c>
      <c r="CU6" s="36">
        <f t="shared" si="10"/>
        <v>55.9</v>
      </c>
      <c r="CV6" s="35" t="str">
        <f>IF(CV7="","",IF(CV7="-","【-】","【"&amp;SUBSTITUTE(TEXT(CV7,"#,##0.00"),"-","△")&amp;"】"))</f>
        <v>【56.28】</v>
      </c>
      <c r="CW6" s="36">
        <f>IF(CW7="",NA(),CW7)</f>
        <v>47.42</v>
      </c>
      <c r="CX6" s="36">
        <f t="shared" ref="CX6:DF6" si="11">IF(CX7="",NA(),CX7)</f>
        <v>53.96</v>
      </c>
      <c r="CY6" s="36">
        <f t="shared" si="11"/>
        <v>52.15</v>
      </c>
      <c r="CZ6" s="36">
        <f t="shared" si="11"/>
        <v>44.38</v>
      </c>
      <c r="DA6" s="36">
        <f t="shared" si="11"/>
        <v>51.79</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4.05</v>
      </c>
      <c r="EE6" s="35">
        <f t="shared" ref="EE6:EM6" si="14">IF(EE7="",NA(),EE7)</f>
        <v>0</v>
      </c>
      <c r="EF6" s="36">
        <f t="shared" si="14"/>
        <v>4.54</v>
      </c>
      <c r="EG6" s="35">
        <f t="shared" si="14"/>
        <v>0</v>
      </c>
      <c r="EH6" s="36">
        <f t="shared" si="14"/>
        <v>0.78</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393410</v>
      </c>
      <c r="D7" s="38">
        <v>47</v>
      </c>
      <c r="E7" s="38">
        <v>1</v>
      </c>
      <c r="F7" s="38">
        <v>0</v>
      </c>
      <c r="G7" s="38">
        <v>0</v>
      </c>
      <c r="H7" s="38" t="s">
        <v>107</v>
      </c>
      <c r="I7" s="38" t="s">
        <v>108</v>
      </c>
      <c r="J7" s="38" t="s">
        <v>109</v>
      </c>
      <c r="K7" s="38" t="s">
        <v>110</v>
      </c>
      <c r="L7" s="38" t="s">
        <v>111</v>
      </c>
      <c r="M7" s="38"/>
      <c r="N7" s="39" t="s">
        <v>112</v>
      </c>
      <c r="O7" s="39" t="s">
        <v>113</v>
      </c>
      <c r="P7" s="39">
        <v>85.07</v>
      </c>
      <c r="Q7" s="39">
        <v>2630</v>
      </c>
      <c r="R7" s="39">
        <v>3538</v>
      </c>
      <c r="S7" s="39">
        <v>134.22</v>
      </c>
      <c r="T7" s="39">
        <v>26.36</v>
      </c>
      <c r="U7" s="39">
        <v>2985</v>
      </c>
      <c r="V7" s="39">
        <v>10.95</v>
      </c>
      <c r="W7" s="39">
        <v>272.60000000000002</v>
      </c>
      <c r="X7" s="39">
        <v>75.88</v>
      </c>
      <c r="Y7" s="39">
        <v>79.760000000000005</v>
      </c>
      <c r="Z7" s="39">
        <v>82.78</v>
      </c>
      <c r="AA7" s="39">
        <v>98.9</v>
      </c>
      <c r="AB7" s="39">
        <v>90.57</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945.58</v>
      </c>
      <c r="BF7" s="39">
        <v>1223.6199999999999</v>
      </c>
      <c r="BG7" s="39">
        <v>1420.94</v>
      </c>
      <c r="BH7" s="39">
        <v>1306.8399999999999</v>
      </c>
      <c r="BI7" s="39">
        <v>1417.19</v>
      </c>
      <c r="BJ7" s="39">
        <v>1108.26</v>
      </c>
      <c r="BK7" s="39">
        <v>1113.76</v>
      </c>
      <c r="BL7" s="39">
        <v>1125.69</v>
      </c>
      <c r="BM7" s="39">
        <v>1134.67</v>
      </c>
      <c r="BN7" s="39">
        <v>1144.79</v>
      </c>
      <c r="BO7" s="39">
        <v>1280.76</v>
      </c>
      <c r="BP7" s="39">
        <v>65.150000000000006</v>
      </c>
      <c r="BQ7" s="39">
        <v>71.040000000000006</v>
      </c>
      <c r="BR7" s="39">
        <v>73.03</v>
      </c>
      <c r="BS7" s="39">
        <v>89.41</v>
      </c>
      <c r="BT7" s="39">
        <v>81.75</v>
      </c>
      <c r="BU7" s="39">
        <v>19.77</v>
      </c>
      <c r="BV7" s="39">
        <v>34.25</v>
      </c>
      <c r="BW7" s="39">
        <v>46.48</v>
      </c>
      <c r="BX7" s="39">
        <v>40.6</v>
      </c>
      <c r="BY7" s="39">
        <v>56.04</v>
      </c>
      <c r="BZ7" s="39">
        <v>53.06</v>
      </c>
      <c r="CA7" s="39">
        <v>146.58000000000001</v>
      </c>
      <c r="CB7" s="39">
        <v>119.61</v>
      </c>
      <c r="CC7" s="39">
        <v>137.88</v>
      </c>
      <c r="CD7" s="39">
        <v>173.03</v>
      </c>
      <c r="CE7" s="39">
        <v>202.68</v>
      </c>
      <c r="CF7" s="39">
        <v>878.73</v>
      </c>
      <c r="CG7" s="39">
        <v>501.18</v>
      </c>
      <c r="CH7" s="39">
        <v>376.61</v>
      </c>
      <c r="CI7" s="39">
        <v>440.03</v>
      </c>
      <c r="CJ7" s="39">
        <v>304.35000000000002</v>
      </c>
      <c r="CK7" s="39">
        <v>314.83</v>
      </c>
      <c r="CL7" s="39">
        <v>96.58</v>
      </c>
      <c r="CM7" s="39">
        <v>96.03</v>
      </c>
      <c r="CN7" s="39">
        <v>92.21</v>
      </c>
      <c r="CO7" s="39">
        <v>89.39</v>
      </c>
      <c r="CP7" s="39">
        <v>76.83</v>
      </c>
      <c r="CQ7" s="39">
        <v>57.17</v>
      </c>
      <c r="CR7" s="39">
        <v>57.55</v>
      </c>
      <c r="CS7" s="39">
        <v>57.43</v>
      </c>
      <c r="CT7" s="39">
        <v>57.29</v>
      </c>
      <c r="CU7" s="39">
        <v>55.9</v>
      </c>
      <c r="CV7" s="39">
        <v>56.28</v>
      </c>
      <c r="CW7" s="39">
        <v>47.42</v>
      </c>
      <c r="CX7" s="39">
        <v>53.96</v>
      </c>
      <c r="CY7" s="39">
        <v>52.15</v>
      </c>
      <c r="CZ7" s="39">
        <v>44.38</v>
      </c>
      <c r="DA7" s="39">
        <v>51.79</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4.05</v>
      </c>
      <c r="EE7" s="39">
        <v>0</v>
      </c>
      <c r="EF7" s="39">
        <v>4.54</v>
      </c>
      <c r="EG7" s="39">
        <v>0</v>
      </c>
      <c r="EH7" s="39">
        <v>0.78</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2018-02-12T02:20:04Z</cp:lastPrinted>
  <dcterms:created xsi:type="dcterms:W3CDTF">2017-12-25T01:47:10Z</dcterms:created>
  <dcterms:modified xsi:type="dcterms:W3CDTF">2018-03-05T23:19:58Z</dcterms:modified>
  <cp:category/>
</cp:coreProperties>
</file>