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312\Desktop\04.調査・依頼関連\H29\16.29公営企業「経営比較分析表」\回答\【経営比較分析表】2016_393444_47_010\"/>
    </mc:Choice>
  </mc:AlternateContent>
  <workbookProtection workbookPassword="B31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AL10" i="4" s="1"/>
  <c r="T6" i="5"/>
  <c r="S6" i="5"/>
  <c r="R6" i="5"/>
  <c r="Q6" i="5"/>
  <c r="W10" i="4" s="1"/>
  <c r="P6" i="5"/>
  <c r="O6" i="5"/>
  <c r="I10" i="4" s="1"/>
  <c r="N6" i="5"/>
  <c r="B10" i="4" s="1"/>
  <c r="M6" i="5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E85" i="4"/>
  <c r="BB10" i="4"/>
  <c r="P10" i="4"/>
  <c r="BB8" i="4"/>
  <c r="AT8" i="4"/>
  <c r="AL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<sst xmlns="http://schemas.openxmlformats.org/spreadsheetml/2006/main" count="237" uniqueCount="123">
  <si>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</si>
  <si>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</si>
  <si>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</si>
  <si>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</si>
  <si>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</si>
  <si>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2">
      <t>カンリ</t>
    </rPh>
    <rPh sb="2" eb="3">
      <t>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</si>
  <si>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</si>
  <si>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</si>
  <si>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</si>
  <si>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</si>
  <si>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</si>
  <si>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</si>
  <si>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</si>
  <si>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</si>
  <si>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</si>
  <si>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</si>
  <si>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</si>
  <si>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</si>
  <si>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</si>
  <si>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</si>
  <si>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</si>
  <si>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</si>
  <si>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</si>
  <si>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</si>
  <si>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</si>
  <si>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</si>
  <si>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</si>
  <si>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</si>
  <si>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</si>
  <si>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</si>
  <si>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</si>
  <si>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</si>
  <si>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</si>
  <si>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</si>
  <si>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</si>
  <si>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</si>
  <si>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</si>
  <si>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</si>
  <si>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</si>
  <si>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</si>
  <si>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5">
      <t>コウシン</t>
    </rPh>
    <rPh sb="55" eb="56">
      <t>リツ</t>
    </rPh>
    <rPh sb="62" eb="64">
      <t>ヘイセイ</t>
    </rPh>
    <rPh sb="66" eb="68">
      <t>ネンド</t>
    </rPh>
    <rPh sb="69" eb="71">
      <t>ジギョウ</t>
    </rPh>
    <rPh sb="71" eb="72">
      <t>スウ</t>
    </rPh>
    <rPh sb="73" eb="74">
      <t>モト</t>
    </rPh>
    <rPh sb="75" eb="77">
      <t>ルイジ</t>
    </rPh>
    <rPh sb="77" eb="79">
      <t>ダンタイ</t>
    </rPh>
    <rPh sb="79" eb="81">
      <t>ヘイキン</t>
    </rPh>
    <rPh sb="81" eb="82">
      <t>アタイ</t>
    </rPh>
    <rPh sb="83" eb="85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</si>
  <si>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</si>
  <si>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</si>
  <si>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</si>
  <si>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</si>
  <si>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</si>
  <si>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</si>
  <si>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</si>
  <si>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</si>
  <si>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</si>
  <si>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</si>
  <si>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</si>
  <si>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</si>
  <si>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</si>
  <si>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水道事業(法非適用)</t>
    <rPh sb="0" eb="2">
      <t>スイドウ</t>
    </rPh>
    <rPh sb="2" eb="4">
      <t>ジギョウ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</si>
  <si>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</si>
  <si>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</si>
  <si>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</si>
  <si>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</si>
  <si>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</si>
  <si>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</si>
  <si>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</si>
  <si>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</si>
  <si>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</si>
  <si>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</si>
  <si>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</si>
  <si>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</si>
  <si>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</si>
  <si>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</si>
  <si>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</si>
  <si>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</si>
  <si>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</si>
  <si>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</si>
  <si>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</si>
  <si>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</si>
  <si>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</si>
  <si>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</si>
  <si>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</si>
  <si>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</si>
  <si>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</si>
  <si>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</si>
  <si>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</si>
  <si>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</si>
  <si>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</si>
  <si>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管理者の情報</t>
    <rPh sb="0" eb="3">
      <t>カンリシャ</t>
    </rPh>
    <rPh sb="4" eb="6">
      <t>ジョウホウ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</si>
  <si>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</si>
  <si>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</si>
  <si>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</si>
  <si>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</si>
  <si>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</si>
  <si>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</si>
  <si>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</si>
  <si>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</si>
  <si>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</si>
  <si>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</si>
  <si>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</si>
  <si>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</si>
  <si>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</si>
  <si>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</si>
  <si>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</si>
  <si>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</si>
  <si>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</si>
  <si>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</si>
  <si>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</si>
  <si>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</si>
  <si>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</si>
  <si>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</si>
  <si>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高知県　大豊町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</si>
  <si>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</si>
  <si>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</si>
  <si>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</si>
  <si>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</si>
  <si>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</si>
  <si>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</si>
  <si>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</si>
  <si>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</si>
  <si>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</si>
  <si>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</si>
  <si>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</si>
  <si>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上記のことから、当町が今後行うべきなのは赤字
経営脱却のための料金引上げ、料金回収率の増加で
あると考える。既設管の改修・修繕は今後もあると
思われるので、総収益を増やすよう力を入れていき
たい。
　また施設の老朽化については、今後長期的な管路
更新計画を策定し、修繕にかかる費用を抑えるよう
努力したい。</t>
    <phoneticPr fontId="4"/>
  </si>
  <si>
    <t>　左図の指標からも分かるように、当町では赤字経営が続いている。
　その一因として、既設管の老朽化に伴う改修や修
繕が毎年のように行われていることが挙げられ、特に冬場は凍結による修繕が頻発している。それは⑥給水原価にも影響した。
　当町は過疎化が進んでいる。それは⑦施設利用率が顕著な減少傾向にあることからも見て取れるが、⑧有収率は平均的に推移していることから、収益の減少は抑えられていると言える。特に平成27・28年度は大きな漏水を修繕できたこともあり、値が大きく上がっている。</t>
    <phoneticPr fontId="4"/>
  </si>
  <si>
    <t>　当町は管路の老朽化が著しく、年々改良、修繕を
繰り返している。
　③管路更新率の図からも分かるように、当町では
毎年計画的に管路を更新しているのではなく、事業
の合間に突発的な管路更新を行っているのが現状で
ある。優先してきた石綿管の更新については昨年でほぼ完了した。</t>
    <rPh sb="114" eb="116">
      <t>セキメン</t>
    </rPh>
    <rPh sb="116" eb="117">
      <t>カン</t>
    </rPh>
    <rPh sb="125" eb="127">
      <t>サクネン</t>
    </rPh>
    <rPh sb="130" eb="132">
      <t>カンリョウ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</si>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</sst>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0" fontId="2" fillId="2" borderId="2" xfId="1" applyFill="1" applyBorder="1">
      <alignment vertical="center"/>
    </xf>
    <xf numFmtId="179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NumberFormat="1" applyFont="1" applyBorder="1" applyAlignment="1" applyProtection="1">
      <alignment horizontal="center" vertical="center" shrinkToFit="1"/>
      <protection locked="0"/>
    </xf>
    <xf numFmtId="176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1.25</c:v>
                </c:pt>
                <c:pt idx="1">
                  <c:v>14.21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963136"/>
        <c:axId val="270690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0.46</c:v>
                </c:pt>
                <c:pt idx="1">
                  <c:v>0.8</c:v>
                </c:pt>
                <c:pt idx="2">
                  <c:v>0.69</c:v>
                </c:pt>
                <c:pt idx="3">
                  <c:v>0.65</c:v>
                </c:pt>
                <c:pt idx="4">
                  <c:v>0.53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963136"/>
        <c:axId val="270690632"/>
      </c:lineChart>
      <c:dateAx>
        <c:axId val="188963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0690632"/>
        <c:crosses val="autoZero"/>
        <c:auto val="1"/>
        <c:lblOffset val="100"/>
        <c:baseTimeUnit val="years"/>
      </c:dateAx>
      <c:valAx>
        <c:axId val="270690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8963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55.88</c:v>
                </c:pt>
                <c:pt idx="1">
                  <c:v>53.76</c:v>
                </c:pt>
                <c:pt idx="2">
                  <c:v>52.54</c:v>
                </c:pt>
                <c:pt idx="3">
                  <c:v>48.19</c:v>
                </c:pt>
                <c:pt idx="4">
                  <c:v>48.32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920096"/>
        <c:axId val="271920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57.17</c:v>
                </c:pt>
                <c:pt idx="1">
                  <c:v>57.55</c:v>
                </c:pt>
                <c:pt idx="2">
                  <c:v>57.43</c:v>
                </c:pt>
                <c:pt idx="3">
                  <c:v>57.29</c:v>
                </c:pt>
                <c:pt idx="4">
                  <c:v>55.9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20096"/>
        <c:axId val="271920488"/>
      </c:lineChart>
      <c:dateAx>
        <c:axId val="271920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1920488"/>
        <c:crosses val="autoZero"/>
        <c:auto val="1"/>
        <c:lblOffset val="100"/>
        <c:baseTimeUnit val="years"/>
      </c:dateAx>
      <c:valAx>
        <c:axId val="271920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1920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76.28</c:v>
                </c:pt>
                <c:pt idx="1">
                  <c:v>76.92</c:v>
                </c:pt>
                <c:pt idx="2">
                  <c:v>76.92</c:v>
                </c:pt>
                <c:pt idx="3">
                  <c:v>83.33</c:v>
                </c:pt>
                <c:pt idx="4">
                  <c:v>83.33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921664"/>
        <c:axId val="271922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74.94</c:v>
                </c:pt>
                <c:pt idx="1">
                  <c:v>74.14</c:v>
                </c:pt>
                <c:pt idx="2">
                  <c:v>73.83</c:v>
                </c:pt>
                <c:pt idx="3">
                  <c:v>73.69</c:v>
                </c:pt>
                <c:pt idx="4">
                  <c:v>73.28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21664"/>
        <c:axId val="271922056"/>
      </c:lineChart>
      <c:dateAx>
        <c:axId val="271921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1922056"/>
        <c:crosses val="autoZero"/>
        <c:auto val="1"/>
        <c:lblOffset val="100"/>
        <c:baseTimeUnit val="years"/>
      </c:dateAx>
      <c:valAx>
        <c:axId val="271922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1921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51.33</c:v>
                </c:pt>
                <c:pt idx="1">
                  <c:v>57.13</c:v>
                </c:pt>
                <c:pt idx="2">
                  <c:v>53.71</c:v>
                </c:pt>
                <c:pt idx="3">
                  <c:v>54.54</c:v>
                </c:pt>
                <c:pt idx="4">
                  <c:v>46.67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462528"/>
        <c:axId val="271462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74.52</c:v>
                </c:pt>
                <c:pt idx="1">
                  <c:v>76.09</c:v>
                </c:pt>
                <c:pt idx="2">
                  <c:v>75.87</c:v>
                </c:pt>
                <c:pt idx="3">
                  <c:v>76.27</c:v>
                </c:pt>
                <c:pt idx="4">
                  <c:v>77.56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462528"/>
        <c:axId val="271462912"/>
      </c:lineChart>
      <c:dateAx>
        <c:axId val="271462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1462912"/>
        <c:crosses val="autoZero"/>
        <c:auto val="1"/>
        <c:lblOffset val="100"/>
        <c:baseTimeUnit val="years"/>
      </c:dateAx>
      <c:valAx>
        <c:axId val="271462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1462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495624"/>
        <c:axId val="271496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495624"/>
        <c:axId val="271496008"/>
      </c:lineChart>
      <c:dateAx>
        <c:axId val="271495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1496008"/>
        <c:crosses val="autoZero"/>
        <c:auto val="1"/>
        <c:lblOffset val="100"/>
        <c:baseTimeUnit val="years"/>
      </c:dateAx>
      <c:valAx>
        <c:axId val="271496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1495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449376"/>
        <c:axId val="271477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449376"/>
        <c:axId val="271477848"/>
      </c:lineChart>
      <c:dateAx>
        <c:axId val="271449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1477848"/>
        <c:crosses val="autoZero"/>
        <c:auto val="1"/>
        <c:lblOffset val="100"/>
        <c:baseTimeUnit val="years"/>
      </c:dateAx>
      <c:valAx>
        <c:axId val="271477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1449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540288"/>
        <c:axId val="271540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540288"/>
        <c:axId val="271540680"/>
      </c:lineChart>
      <c:dateAx>
        <c:axId val="271540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1540680"/>
        <c:crosses val="autoZero"/>
        <c:auto val="1"/>
        <c:lblOffset val="100"/>
        <c:baseTimeUnit val="years"/>
      </c:dateAx>
      <c:valAx>
        <c:axId val="271540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1540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541856"/>
        <c:axId val="271542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541856"/>
        <c:axId val="271542248"/>
      </c:lineChart>
      <c:dateAx>
        <c:axId val="271541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1542248"/>
        <c:crosses val="autoZero"/>
        <c:auto val="1"/>
        <c:lblOffset val="100"/>
        <c:baseTimeUnit val="years"/>
      </c:dateAx>
      <c:valAx>
        <c:axId val="271542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1541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1610.02</c:v>
                </c:pt>
                <c:pt idx="1">
                  <c:v>1533.22</c:v>
                </c:pt>
                <c:pt idx="2">
                  <c:v>1442.42</c:v>
                </c:pt>
                <c:pt idx="3">
                  <c:v>1354.66</c:v>
                </c:pt>
                <c:pt idx="4">
                  <c:v>1269.1600000000001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775920"/>
        <c:axId val="271776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1108.26</c:v>
                </c:pt>
                <c:pt idx="1">
                  <c:v>1113.76</c:v>
                </c:pt>
                <c:pt idx="2">
                  <c:v>1125.69</c:v>
                </c:pt>
                <c:pt idx="3">
                  <c:v>1134.67</c:v>
                </c:pt>
                <c:pt idx="4">
                  <c:v>1144.79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775920"/>
        <c:axId val="271776312"/>
      </c:lineChart>
      <c:dateAx>
        <c:axId val="271775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1776312"/>
        <c:crosses val="autoZero"/>
        <c:auto val="1"/>
        <c:lblOffset val="100"/>
        <c:baseTimeUnit val="years"/>
      </c:dateAx>
      <c:valAx>
        <c:axId val="271776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1775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50.22</c:v>
                </c:pt>
                <c:pt idx="1">
                  <c:v>50.98</c:v>
                </c:pt>
                <c:pt idx="2">
                  <c:v>49.23</c:v>
                </c:pt>
                <c:pt idx="3">
                  <c:v>54.22</c:v>
                </c:pt>
                <c:pt idx="4">
                  <c:v>46.43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777488"/>
        <c:axId val="271777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19.77</c:v>
                </c:pt>
                <c:pt idx="1">
                  <c:v>34.25</c:v>
                </c:pt>
                <c:pt idx="2">
                  <c:v>46.48</c:v>
                </c:pt>
                <c:pt idx="3">
                  <c:v>40.6</c:v>
                </c:pt>
                <c:pt idx="4">
                  <c:v>56.04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777488"/>
        <c:axId val="271777880"/>
      </c:lineChart>
      <c:dateAx>
        <c:axId val="271777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1777880"/>
        <c:crosses val="autoZero"/>
        <c:auto val="1"/>
        <c:lblOffset val="100"/>
        <c:baseTimeUnit val="years"/>
      </c:dateAx>
      <c:valAx>
        <c:axId val="271777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1777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303.16000000000003</c:v>
                </c:pt>
                <c:pt idx="1">
                  <c:v>302.95999999999998</c:v>
                </c:pt>
                <c:pt idx="2">
                  <c:v>320.32</c:v>
                </c:pt>
                <c:pt idx="3">
                  <c:v>292.22000000000003</c:v>
                </c:pt>
                <c:pt idx="4">
                  <c:v>343.28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779056"/>
        <c:axId val="271779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878.73</c:v>
                </c:pt>
                <c:pt idx="1">
                  <c:v>501.18</c:v>
                </c:pt>
                <c:pt idx="2">
                  <c:v>376.61</c:v>
                </c:pt>
                <c:pt idx="3">
                  <c:v>440.03</c:v>
                </c:pt>
                <c:pt idx="4">
                  <c:v>304.35000000000002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779056"/>
        <c:axId val="271779448"/>
      </c:lineChart>
      <c:dateAx>
        <c:axId val="271779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1779448"/>
        <c:crosses val="autoZero"/>
        <c:auto val="1"/>
        <c:lblOffset val="100"/>
        <c:baseTimeUnit val="years"/>
      </c:dateAx>
      <c:valAx>
        <c:axId val="271779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1779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【1,280.76】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M25" zoomScaleNormal="100" workbookViewId="0">
      <selection activeCell="B14" sqref="B14:BJ15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4" t="str">
        <f>データ!H6</f>
        <v>高知県　大豊町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2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9" t="str">
        <f>データ!$I$6</f>
        <v>法非適用</v>
      </c>
      <c r="C8" s="49"/>
      <c r="D8" s="49"/>
      <c r="E8" s="49"/>
      <c r="F8" s="49"/>
      <c r="G8" s="49"/>
      <c r="H8" s="49"/>
      <c r="I8" s="49" t="str">
        <f>データ!$J$6</f>
        <v>水道事業</v>
      </c>
      <c r="J8" s="49"/>
      <c r="K8" s="49"/>
      <c r="L8" s="49"/>
      <c r="M8" s="49"/>
      <c r="N8" s="49"/>
      <c r="O8" s="49"/>
      <c r="P8" s="49" t="str">
        <f>データ!$K$6</f>
        <v>簡易水道事業</v>
      </c>
      <c r="Q8" s="49"/>
      <c r="R8" s="49"/>
      <c r="S8" s="49"/>
      <c r="T8" s="49"/>
      <c r="U8" s="49"/>
      <c r="V8" s="49"/>
      <c r="W8" s="49" t="str">
        <f>データ!$L$6</f>
        <v>D3</v>
      </c>
      <c r="X8" s="49"/>
      <c r="Y8" s="49"/>
      <c r="Z8" s="49"/>
      <c r="AA8" s="49"/>
      <c r="AB8" s="49"/>
      <c r="AC8" s="49"/>
      <c r="AD8" s="50" t="s">
        <v>122</v>
      </c>
      <c r="AE8" s="50"/>
      <c r="AF8" s="50"/>
      <c r="AG8" s="50"/>
      <c r="AH8" s="50"/>
      <c r="AI8" s="50"/>
      <c r="AJ8" s="50"/>
      <c r="AK8" s="2"/>
      <c r="AL8" s="51">
        <f>データ!$R$6</f>
        <v>4044</v>
      </c>
      <c r="AM8" s="51"/>
      <c r="AN8" s="51"/>
      <c r="AO8" s="51"/>
      <c r="AP8" s="51"/>
      <c r="AQ8" s="51"/>
      <c r="AR8" s="51"/>
      <c r="AS8" s="51"/>
      <c r="AT8" s="46">
        <f>データ!$S$6</f>
        <v>315.06</v>
      </c>
      <c r="AU8" s="46"/>
      <c r="AV8" s="46"/>
      <c r="AW8" s="46"/>
      <c r="AX8" s="46"/>
      <c r="AY8" s="46"/>
      <c r="AZ8" s="46"/>
      <c r="BA8" s="46"/>
      <c r="BB8" s="46">
        <f>データ!$T$6</f>
        <v>12.84</v>
      </c>
      <c r="BC8" s="46"/>
      <c r="BD8" s="46"/>
      <c r="BE8" s="46"/>
      <c r="BF8" s="46"/>
      <c r="BG8" s="46"/>
      <c r="BH8" s="46"/>
      <c r="BI8" s="46"/>
      <c r="BJ8" s="4"/>
      <c r="BK8" s="4"/>
      <c r="BL8" s="47" t="s">
        <v>10</v>
      </c>
      <c r="BM8" s="48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2"/>
      <c r="AE9" s="2"/>
      <c r="AF9" s="2"/>
      <c r="AG9" s="2"/>
      <c r="AH9" s="4"/>
      <c r="AI9" s="2"/>
      <c r="AJ9" s="2"/>
      <c r="AK9" s="2"/>
      <c r="AL9" s="45" t="s">
        <v>16</v>
      </c>
      <c r="AM9" s="45"/>
      <c r="AN9" s="45"/>
      <c r="AO9" s="45"/>
      <c r="AP9" s="45"/>
      <c r="AQ9" s="45"/>
      <c r="AR9" s="45"/>
      <c r="AS9" s="45"/>
      <c r="AT9" s="45" t="s">
        <v>17</v>
      </c>
      <c r="AU9" s="45"/>
      <c r="AV9" s="45"/>
      <c r="AW9" s="45"/>
      <c r="AX9" s="45"/>
      <c r="AY9" s="45"/>
      <c r="AZ9" s="45"/>
      <c r="BA9" s="45"/>
      <c r="BB9" s="45" t="s">
        <v>18</v>
      </c>
      <c r="BC9" s="45"/>
      <c r="BD9" s="45"/>
      <c r="BE9" s="45"/>
      <c r="BF9" s="45"/>
      <c r="BG9" s="45"/>
      <c r="BH9" s="45"/>
      <c r="BI9" s="45"/>
      <c r="BJ9" s="4"/>
      <c r="BK9" s="4"/>
      <c r="BL9" s="52" t="s">
        <v>19</v>
      </c>
      <c r="BM9" s="5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6" t="str">
        <f>データ!$N$6</f>
        <v>-</v>
      </c>
      <c r="C10" s="46"/>
      <c r="D10" s="46"/>
      <c r="E10" s="46"/>
      <c r="F10" s="46"/>
      <c r="G10" s="46"/>
      <c r="H10" s="46"/>
      <c r="I10" s="46" t="str">
        <f>データ!$O$6</f>
        <v>該当数値なし</v>
      </c>
      <c r="J10" s="46"/>
      <c r="K10" s="46"/>
      <c r="L10" s="46"/>
      <c r="M10" s="46"/>
      <c r="N10" s="46"/>
      <c r="O10" s="46"/>
      <c r="P10" s="46">
        <f>データ!$P$6</f>
        <v>61.37</v>
      </c>
      <c r="Q10" s="46"/>
      <c r="R10" s="46"/>
      <c r="S10" s="46"/>
      <c r="T10" s="46"/>
      <c r="U10" s="46"/>
      <c r="V10" s="46"/>
      <c r="W10" s="51">
        <f>データ!$Q$6</f>
        <v>2484</v>
      </c>
      <c r="X10" s="51"/>
      <c r="Y10" s="51"/>
      <c r="Z10" s="51"/>
      <c r="AA10" s="51"/>
      <c r="AB10" s="51"/>
      <c r="AC10" s="51"/>
      <c r="AD10" s="2"/>
      <c r="AE10" s="2"/>
      <c r="AF10" s="2"/>
      <c r="AG10" s="2"/>
      <c r="AH10" s="2"/>
      <c r="AI10" s="2"/>
      <c r="AJ10" s="2"/>
      <c r="AK10" s="2"/>
      <c r="AL10" s="51">
        <f>データ!$U$6</f>
        <v>2402</v>
      </c>
      <c r="AM10" s="51"/>
      <c r="AN10" s="51"/>
      <c r="AO10" s="51"/>
      <c r="AP10" s="51"/>
      <c r="AQ10" s="51"/>
      <c r="AR10" s="51"/>
      <c r="AS10" s="51"/>
      <c r="AT10" s="46">
        <f>データ!$V$6</f>
        <v>131.49</v>
      </c>
      <c r="AU10" s="46"/>
      <c r="AV10" s="46"/>
      <c r="AW10" s="46"/>
      <c r="AX10" s="46"/>
      <c r="AY10" s="46"/>
      <c r="AZ10" s="46"/>
      <c r="BA10" s="46"/>
      <c r="BB10" s="46">
        <f>データ!$W$6</f>
        <v>18.27</v>
      </c>
      <c r="BC10" s="46"/>
      <c r="BD10" s="46"/>
      <c r="BE10" s="46"/>
      <c r="BF10" s="46"/>
      <c r="BG10" s="46"/>
      <c r="BH10" s="46"/>
      <c r="BI10" s="46"/>
      <c r="BJ10" s="2"/>
      <c r="BK10" s="2"/>
      <c r="BL10" s="54" t="s">
        <v>21</v>
      </c>
      <c r="BM10" s="55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25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70" t="s">
        <v>120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>
      <c r="A34" s="2"/>
      <c r="B34" s="17"/>
      <c r="C34" s="76" t="s">
        <v>26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0"/>
      <c r="R34" s="76" t="s">
        <v>27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20"/>
      <c r="AG34" s="76" t="s">
        <v>28</v>
      </c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20"/>
      <c r="AV34" s="76" t="s">
        <v>29</v>
      </c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19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>
      <c r="A35" s="2"/>
      <c r="B35" s="17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20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20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20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19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4" t="s">
        <v>30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0" t="s">
        <v>121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>
      <c r="A56" s="2"/>
      <c r="B56" s="17"/>
      <c r="C56" s="76" t="s">
        <v>31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20"/>
      <c r="R56" s="76" t="s">
        <v>32</v>
      </c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20"/>
      <c r="AG56" s="76" t="s">
        <v>33</v>
      </c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20"/>
      <c r="AV56" s="76" t="s">
        <v>34</v>
      </c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>
      <c r="A57" s="2"/>
      <c r="B57" s="17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20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20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20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>
      <c r="A60" s="2"/>
      <c r="B60" s="61" t="s">
        <v>35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4" t="s">
        <v>36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0" t="s">
        <v>119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>
      <c r="A79" s="2"/>
      <c r="B79" s="17"/>
      <c r="C79" s="76" t="s">
        <v>37</v>
      </c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20"/>
      <c r="V79" s="20"/>
      <c r="W79" s="76" t="s">
        <v>38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20"/>
      <c r="AP79" s="20"/>
      <c r="AQ79" s="76" t="s">
        <v>39</v>
      </c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18"/>
      <c r="BJ79" s="19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>
      <c r="A80" s="2"/>
      <c r="B80" s="17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20"/>
      <c r="V80" s="20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20"/>
      <c r="AP80" s="20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18"/>
      <c r="BJ80" s="19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【76.78】</v>
      </c>
      <c r="F85" s="27" t="s">
        <v>53</v>
      </c>
      <c r="G85" s="27" t="s">
        <v>53</v>
      </c>
      <c r="H85" s="27" t="str">
        <f>データ!BO6</f>
        <v>【1,280.76】</v>
      </c>
      <c r="I85" s="27" t="str">
        <f>データ!BZ6</f>
        <v>【53.06】</v>
      </c>
      <c r="J85" s="27" t="str">
        <f>データ!CK6</f>
        <v>【314.83】</v>
      </c>
      <c r="K85" s="27" t="str">
        <f>データ!CV6</f>
        <v>【56.28】</v>
      </c>
      <c r="L85" s="27" t="str">
        <f>データ!DG6</f>
        <v>【74.94】</v>
      </c>
      <c r="M85" s="27" t="s">
        <v>53</v>
      </c>
      <c r="N85" s="27" t="s">
        <v>53</v>
      </c>
      <c r="O85" s="27" t="str">
        <f>データ!EN6</f>
        <v>【0.59】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55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56</v>
      </c>
      <c r="B3" s="30" t="s">
        <v>57</v>
      </c>
      <c r="C3" s="30" t="s">
        <v>58</v>
      </c>
      <c r="D3" s="30" t="s">
        <v>59</v>
      </c>
      <c r="E3" s="30" t="s">
        <v>60</v>
      </c>
      <c r="F3" s="30" t="s">
        <v>61</v>
      </c>
      <c r="G3" s="30" t="s">
        <v>62</v>
      </c>
      <c r="H3" s="78" t="s">
        <v>63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4" t="s">
        <v>64</v>
      </c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 t="s">
        <v>65</v>
      </c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</row>
    <row r="4" spans="1:144">
      <c r="A4" s="29" t="s">
        <v>66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77" t="s">
        <v>67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 t="s">
        <v>68</v>
      </c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 t="s">
        <v>69</v>
      </c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 t="s">
        <v>70</v>
      </c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 t="s">
        <v>71</v>
      </c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 t="s">
        <v>72</v>
      </c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 t="s">
        <v>73</v>
      </c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 t="s">
        <v>74</v>
      </c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 t="s">
        <v>75</v>
      </c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 t="s">
        <v>76</v>
      </c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 t="s">
        <v>77</v>
      </c>
      <c r="EE4" s="77"/>
      <c r="EF4" s="77"/>
      <c r="EG4" s="77"/>
      <c r="EH4" s="77"/>
      <c r="EI4" s="77"/>
      <c r="EJ4" s="77"/>
      <c r="EK4" s="77"/>
      <c r="EL4" s="77"/>
      <c r="EM4" s="77"/>
      <c r="EN4" s="77"/>
    </row>
    <row r="5" spans="1:144">
      <c r="A5" s="29" t="s">
        <v>78</v>
      </c>
      <c r="B5" s="32"/>
      <c r="C5" s="32"/>
      <c r="D5" s="32"/>
      <c r="E5" s="32"/>
      <c r="F5" s="32"/>
      <c r="G5" s="32"/>
      <c r="H5" s="33" t="s">
        <v>79</v>
      </c>
      <c r="I5" s="33" t="s">
        <v>80</v>
      </c>
      <c r="J5" s="33" t="s">
        <v>81</v>
      </c>
      <c r="K5" s="33" t="s">
        <v>82</v>
      </c>
      <c r="L5" s="33" t="s">
        <v>83</v>
      </c>
      <c r="M5" s="33" t="s">
        <v>84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41</v>
      </c>
      <c r="AI5" s="33" t="s">
        <v>95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95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95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95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95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95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95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95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95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95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</row>
    <row r="6" spans="1:144" s="37" customFormat="1">
      <c r="A6" s="29" t="s">
        <v>106</v>
      </c>
      <c r="B6" s="34">
        <f>B7</f>
        <v>2016</v>
      </c>
      <c r="C6" s="34">
        <f t="shared" ref="C6:W6" si="3">C7</f>
        <v>393444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高知県　大豊町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D3</v>
      </c>
      <c r="M6" s="34">
        <f t="shared" si="3"/>
        <v>0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61.37</v>
      </c>
      <c r="Q6" s="35">
        <f t="shared" si="3"/>
        <v>2484</v>
      </c>
      <c r="R6" s="35">
        <f t="shared" si="3"/>
        <v>4044</v>
      </c>
      <c r="S6" s="35">
        <f t="shared" si="3"/>
        <v>315.06</v>
      </c>
      <c r="T6" s="35">
        <f t="shared" si="3"/>
        <v>12.84</v>
      </c>
      <c r="U6" s="35">
        <f t="shared" si="3"/>
        <v>2402</v>
      </c>
      <c r="V6" s="35">
        <f t="shared" si="3"/>
        <v>131.49</v>
      </c>
      <c r="W6" s="35">
        <f t="shared" si="3"/>
        <v>18.27</v>
      </c>
      <c r="X6" s="36">
        <f>IF(X7="",NA(),X7)</f>
        <v>51.33</v>
      </c>
      <c r="Y6" s="36">
        <f t="shared" ref="Y6:AG6" si="4">IF(Y7="",NA(),Y7)</f>
        <v>57.13</v>
      </c>
      <c r="Z6" s="36">
        <f t="shared" si="4"/>
        <v>53.71</v>
      </c>
      <c r="AA6" s="36">
        <f t="shared" si="4"/>
        <v>54.54</v>
      </c>
      <c r="AB6" s="36">
        <f t="shared" si="4"/>
        <v>46.67</v>
      </c>
      <c r="AC6" s="36">
        <f t="shared" si="4"/>
        <v>74.52</v>
      </c>
      <c r="AD6" s="36">
        <f t="shared" si="4"/>
        <v>76.09</v>
      </c>
      <c r="AE6" s="36">
        <f t="shared" si="4"/>
        <v>75.87</v>
      </c>
      <c r="AF6" s="36">
        <f t="shared" si="4"/>
        <v>76.27</v>
      </c>
      <c r="AG6" s="36">
        <f t="shared" si="4"/>
        <v>77.56</v>
      </c>
      <c r="AH6" s="35" t="str">
        <f>IF(AH7="","",IF(AH7="-","【-】","【"&amp;SUBSTITUTE(TEXT(AH7,"#,##0.00"),"-","△")&amp;"】"))</f>
        <v>【76.78】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1610.02</v>
      </c>
      <c r="BF6" s="36">
        <f t="shared" ref="BF6:BN6" si="7">IF(BF7="",NA(),BF7)</f>
        <v>1533.22</v>
      </c>
      <c r="BG6" s="36">
        <f t="shared" si="7"/>
        <v>1442.42</v>
      </c>
      <c r="BH6" s="36">
        <f t="shared" si="7"/>
        <v>1354.66</v>
      </c>
      <c r="BI6" s="36">
        <f t="shared" si="7"/>
        <v>1269.1600000000001</v>
      </c>
      <c r="BJ6" s="36">
        <f t="shared" si="7"/>
        <v>1108.26</v>
      </c>
      <c r="BK6" s="36">
        <f t="shared" si="7"/>
        <v>1113.76</v>
      </c>
      <c r="BL6" s="36">
        <f t="shared" si="7"/>
        <v>1125.69</v>
      </c>
      <c r="BM6" s="36">
        <f t="shared" si="7"/>
        <v>1134.67</v>
      </c>
      <c r="BN6" s="36">
        <f t="shared" si="7"/>
        <v>1144.79</v>
      </c>
      <c r="BO6" s="35" t="str">
        <f>IF(BO7="","",IF(BO7="-","【-】","【"&amp;SUBSTITUTE(TEXT(BO7,"#,##0.00"),"-","△")&amp;"】"))</f>
        <v>【1,280.76】</v>
      </c>
      <c r="BP6" s="36">
        <f>IF(BP7="",NA(),BP7)</f>
        <v>50.22</v>
      </c>
      <c r="BQ6" s="36">
        <f t="shared" ref="BQ6:BY6" si="8">IF(BQ7="",NA(),BQ7)</f>
        <v>50.98</v>
      </c>
      <c r="BR6" s="36">
        <f t="shared" si="8"/>
        <v>49.23</v>
      </c>
      <c r="BS6" s="36">
        <f t="shared" si="8"/>
        <v>54.22</v>
      </c>
      <c r="BT6" s="36">
        <f t="shared" si="8"/>
        <v>46.43</v>
      </c>
      <c r="BU6" s="36">
        <f t="shared" si="8"/>
        <v>19.77</v>
      </c>
      <c r="BV6" s="36">
        <f t="shared" si="8"/>
        <v>34.25</v>
      </c>
      <c r="BW6" s="36">
        <f t="shared" si="8"/>
        <v>46.48</v>
      </c>
      <c r="BX6" s="36">
        <f t="shared" si="8"/>
        <v>40.6</v>
      </c>
      <c r="BY6" s="36">
        <f t="shared" si="8"/>
        <v>56.04</v>
      </c>
      <c r="BZ6" s="35" t="str">
        <f>IF(BZ7="","",IF(BZ7="-","【-】","【"&amp;SUBSTITUTE(TEXT(BZ7,"#,##0.00"),"-","△")&amp;"】"))</f>
        <v>【53.06】</v>
      </c>
      <c r="CA6" s="36">
        <f>IF(CA7="",NA(),CA7)</f>
        <v>303.16000000000003</v>
      </c>
      <c r="CB6" s="36">
        <f t="shared" ref="CB6:CJ6" si="9">IF(CB7="",NA(),CB7)</f>
        <v>302.95999999999998</v>
      </c>
      <c r="CC6" s="36">
        <f t="shared" si="9"/>
        <v>320.32</v>
      </c>
      <c r="CD6" s="36">
        <f t="shared" si="9"/>
        <v>292.22000000000003</v>
      </c>
      <c r="CE6" s="36">
        <f t="shared" si="9"/>
        <v>343.28</v>
      </c>
      <c r="CF6" s="36">
        <f t="shared" si="9"/>
        <v>878.73</v>
      </c>
      <c r="CG6" s="36">
        <f t="shared" si="9"/>
        <v>501.18</v>
      </c>
      <c r="CH6" s="36">
        <f t="shared" si="9"/>
        <v>376.61</v>
      </c>
      <c r="CI6" s="36">
        <f t="shared" si="9"/>
        <v>440.03</v>
      </c>
      <c r="CJ6" s="36">
        <f t="shared" si="9"/>
        <v>304.35000000000002</v>
      </c>
      <c r="CK6" s="35" t="str">
        <f>IF(CK7="","",IF(CK7="-","【-】","【"&amp;SUBSTITUTE(TEXT(CK7,"#,##0.00"),"-","△")&amp;"】"))</f>
        <v>【314.83】</v>
      </c>
      <c r="CL6" s="36">
        <f>IF(CL7="",NA(),CL7)</f>
        <v>55.88</v>
      </c>
      <c r="CM6" s="36">
        <f t="shared" ref="CM6:CU6" si="10">IF(CM7="",NA(),CM7)</f>
        <v>53.76</v>
      </c>
      <c r="CN6" s="36">
        <f t="shared" si="10"/>
        <v>52.54</v>
      </c>
      <c r="CO6" s="36">
        <f t="shared" si="10"/>
        <v>48.19</v>
      </c>
      <c r="CP6" s="36">
        <f t="shared" si="10"/>
        <v>48.32</v>
      </c>
      <c r="CQ6" s="36">
        <f t="shared" si="10"/>
        <v>57.17</v>
      </c>
      <c r="CR6" s="36">
        <f t="shared" si="10"/>
        <v>57.55</v>
      </c>
      <c r="CS6" s="36">
        <f t="shared" si="10"/>
        <v>57.43</v>
      </c>
      <c r="CT6" s="36">
        <f t="shared" si="10"/>
        <v>57.29</v>
      </c>
      <c r="CU6" s="36">
        <f t="shared" si="10"/>
        <v>55.9</v>
      </c>
      <c r="CV6" s="35" t="str">
        <f>IF(CV7="","",IF(CV7="-","【-】","【"&amp;SUBSTITUTE(TEXT(CV7,"#,##0.00"),"-","△")&amp;"】"))</f>
        <v>【56.28】</v>
      </c>
      <c r="CW6" s="36">
        <f>IF(CW7="",NA(),CW7)</f>
        <v>76.28</v>
      </c>
      <c r="CX6" s="36">
        <f t="shared" ref="CX6:DF6" si="11">IF(CX7="",NA(),CX7)</f>
        <v>76.92</v>
      </c>
      <c r="CY6" s="36">
        <f t="shared" si="11"/>
        <v>76.92</v>
      </c>
      <c r="CZ6" s="36">
        <f t="shared" si="11"/>
        <v>83.33</v>
      </c>
      <c r="DA6" s="36">
        <f t="shared" si="11"/>
        <v>83.33</v>
      </c>
      <c r="DB6" s="36">
        <f t="shared" si="11"/>
        <v>74.94</v>
      </c>
      <c r="DC6" s="36">
        <f t="shared" si="11"/>
        <v>74.14</v>
      </c>
      <c r="DD6" s="36">
        <f t="shared" si="11"/>
        <v>73.83</v>
      </c>
      <c r="DE6" s="36">
        <f t="shared" si="11"/>
        <v>73.69</v>
      </c>
      <c r="DF6" s="36">
        <f t="shared" si="11"/>
        <v>73.28</v>
      </c>
      <c r="DG6" s="35" t="str">
        <f>IF(DG7="","",IF(DG7="-","【-】","【"&amp;SUBSTITUTE(TEXT(DG7,"#,##0.00"),"-","△")&amp;"】"))</f>
        <v>【74.94】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1.25</v>
      </c>
      <c r="EE6" s="36">
        <f t="shared" ref="EE6:EM6" si="14">IF(EE7="",NA(),EE7)</f>
        <v>14.21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0.46</v>
      </c>
      <c r="EJ6" s="36">
        <f t="shared" si="14"/>
        <v>0.8</v>
      </c>
      <c r="EK6" s="36">
        <f t="shared" si="14"/>
        <v>0.69</v>
      </c>
      <c r="EL6" s="36">
        <f t="shared" si="14"/>
        <v>0.65</v>
      </c>
      <c r="EM6" s="36">
        <f t="shared" si="14"/>
        <v>0.53</v>
      </c>
      <c r="EN6" s="35" t="str">
        <f>IF(EN7="","",IF(EN7="-","【-】","【"&amp;SUBSTITUTE(TEXT(EN7,"#,##0.00"),"-","△")&amp;"】"))</f>
        <v>【0.59】</v>
      </c>
    </row>
    <row r="7" spans="1:144" s="37" customFormat="1">
      <c r="A7" s="29"/>
      <c r="B7" s="38">
        <v>2016</v>
      </c>
      <c r="C7" s="38">
        <v>393444</v>
      </c>
      <c r="D7" s="38">
        <v>47</v>
      </c>
      <c r="E7" s="38">
        <v>1</v>
      </c>
      <c r="F7" s="38">
        <v>0</v>
      </c>
      <c r="G7" s="38">
        <v>0</v>
      </c>
      <c r="H7" s="38" t="s">
        <v>107</v>
      </c>
      <c r="I7" s="38" t="s">
        <v>108</v>
      </c>
      <c r="J7" s="38" t="s">
        <v>109</v>
      </c>
      <c r="K7" s="38" t="s">
        <v>110</v>
      </c>
      <c r="L7" s="38" t="s">
        <v>111</v>
      </c>
      <c r="M7" s="38"/>
      <c r="N7" s="39" t="s">
        <v>112</v>
      </c>
      <c r="O7" s="39" t="s">
        <v>113</v>
      </c>
      <c r="P7" s="39">
        <v>61.37</v>
      </c>
      <c r="Q7" s="39">
        <v>2484</v>
      </c>
      <c r="R7" s="39">
        <v>4044</v>
      </c>
      <c r="S7" s="39">
        <v>315.06</v>
      </c>
      <c r="T7" s="39">
        <v>12.84</v>
      </c>
      <c r="U7" s="39">
        <v>2402</v>
      </c>
      <c r="V7" s="39">
        <v>131.49</v>
      </c>
      <c r="W7" s="39">
        <v>18.27</v>
      </c>
      <c r="X7" s="39">
        <v>51.33</v>
      </c>
      <c r="Y7" s="39">
        <v>57.13</v>
      </c>
      <c r="Z7" s="39">
        <v>53.71</v>
      </c>
      <c r="AA7" s="39">
        <v>54.54</v>
      </c>
      <c r="AB7" s="39">
        <v>46.67</v>
      </c>
      <c r="AC7" s="39">
        <v>74.52</v>
      </c>
      <c r="AD7" s="39">
        <v>76.09</v>
      </c>
      <c r="AE7" s="39">
        <v>75.87</v>
      </c>
      <c r="AF7" s="39">
        <v>76.27</v>
      </c>
      <c r="AG7" s="39">
        <v>77.56</v>
      </c>
      <c r="AH7" s="39">
        <v>76.78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1610.02</v>
      </c>
      <c r="BF7" s="39">
        <v>1533.22</v>
      </c>
      <c r="BG7" s="39">
        <v>1442.42</v>
      </c>
      <c r="BH7" s="39">
        <v>1354.66</v>
      </c>
      <c r="BI7" s="39">
        <v>1269.1600000000001</v>
      </c>
      <c r="BJ7" s="39">
        <v>1108.26</v>
      </c>
      <c r="BK7" s="39">
        <v>1113.76</v>
      </c>
      <c r="BL7" s="39">
        <v>1125.69</v>
      </c>
      <c r="BM7" s="39">
        <v>1134.67</v>
      </c>
      <c r="BN7" s="39">
        <v>1144.79</v>
      </c>
      <c r="BO7" s="39">
        <v>1280.76</v>
      </c>
      <c r="BP7" s="39">
        <v>50.22</v>
      </c>
      <c r="BQ7" s="39">
        <v>50.98</v>
      </c>
      <c r="BR7" s="39">
        <v>49.23</v>
      </c>
      <c r="BS7" s="39">
        <v>54.22</v>
      </c>
      <c r="BT7" s="39">
        <v>46.43</v>
      </c>
      <c r="BU7" s="39">
        <v>19.77</v>
      </c>
      <c r="BV7" s="39">
        <v>34.25</v>
      </c>
      <c r="BW7" s="39">
        <v>46.48</v>
      </c>
      <c r="BX7" s="39">
        <v>40.6</v>
      </c>
      <c r="BY7" s="39">
        <v>56.04</v>
      </c>
      <c r="BZ7" s="39">
        <v>53.06</v>
      </c>
      <c r="CA7" s="39">
        <v>303.16000000000003</v>
      </c>
      <c r="CB7" s="39">
        <v>302.95999999999998</v>
      </c>
      <c r="CC7" s="39">
        <v>320.32</v>
      </c>
      <c r="CD7" s="39">
        <v>292.22000000000003</v>
      </c>
      <c r="CE7" s="39">
        <v>343.28</v>
      </c>
      <c r="CF7" s="39">
        <v>878.73</v>
      </c>
      <c r="CG7" s="39">
        <v>501.18</v>
      </c>
      <c r="CH7" s="39">
        <v>376.61</v>
      </c>
      <c r="CI7" s="39">
        <v>440.03</v>
      </c>
      <c r="CJ7" s="39">
        <v>304.35000000000002</v>
      </c>
      <c r="CK7" s="39">
        <v>314.83</v>
      </c>
      <c r="CL7" s="39">
        <v>55.88</v>
      </c>
      <c r="CM7" s="39">
        <v>53.76</v>
      </c>
      <c r="CN7" s="39">
        <v>52.54</v>
      </c>
      <c r="CO7" s="39">
        <v>48.19</v>
      </c>
      <c r="CP7" s="39">
        <v>48.32</v>
      </c>
      <c r="CQ7" s="39">
        <v>57.17</v>
      </c>
      <c r="CR7" s="39">
        <v>57.55</v>
      </c>
      <c r="CS7" s="39">
        <v>57.43</v>
      </c>
      <c r="CT7" s="39">
        <v>57.29</v>
      </c>
      <c r="CU7" s="39">
        <v>55.9</v>
      </c>
      <c r="CV7" s="39">
        <v>56.28</v>
      </c>
      <c r="CW7" s="39">
        <v>76.28</v>
      </c>
      <c r="CX7" s="39">
        <v>76.92</v>
      </c>
      <c r="CY7" s="39">
        <v>76.92</v>
      </c>
      <c r="CZ7" s="39">
        <v>83.33</v>
      </c>
      <c r="DA7" s="39">
        <v>83.33</v>
      </c>
      <c r="DB7" s="39">
        <v>74.94</v>
      </c>
      <c r="DC7" s="39">
        <v>74.14</v>
      </c>
      <c r="DD7" s="39">
        <v>73.83</v>
      </c>
      <c r="DE7" s="39">
        <v>73.69</v>
      </c>
      <c r="DF7" s="39">
        <v>73.28</v>
      </c>
      <c r="DG7" s="39">
        <v>74.94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1.25</v>
      </c>
      <c r="EE7" s="39">
        <v>14.21</v>
      </c>
      <c r="EF7" s="39">
        <v>0</v>
      </c>
      <c r="EG7" s="39">
        <v>0</v>
      </c>
      <c r="EH7" s="39">
        <v>0</v>
      </c>
      <c r="EI7" s="39">
        <v>0.46</v>
      </c>
      <c r="EJ7" s="39">
        <v>0.8</v>
      </c>
      <c r="EK7" s="39">
        <v>0.69</v>
      </c>
      <c r="EL7" s="39">
        <v>0.65</v>
      </c>
      <c r="EM7" s="39">
        <v>0.53</v>
      </c>
      <c r="EN7" s="39">
        <v>0.59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1" t="s">
        <v>57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三谷　耕一</cp:lastModifiedBy>
  <dcterms:created xsi:type="dcterms:W3CDTF">2017-12-25T01:47:11Z</dcterms:created>
  <dcterms:modified xsi:type="dcterms:W3CDTF">2018-02-26T05:15:48Z</dcterms:modified>
  <cp:category/>
</cp:coreProperties>
</file>