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W10" i="4"/>
  <c r="P10" i="4"/>
  <c r="I10" i="4"/>
  <c r="BB8" i="4"/>
  <c r="AT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<sst xmlns="http://schemas.openxmlformats.org/spreadsheetml/2006/main" count="237" uniqueCount="123">
  <si>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</si>
  <si>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</si>
  <si>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</si>
  <si>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</si>
  <si>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</si>
  <si>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</si>
  <si>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</si>
  <si>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</si>
  <si>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</si>
  <si>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</si>
  <si>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</si>
  <si>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</si>
  <si>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</si>
  <si>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</si>
  <si>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</si>
  <si>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</si>
  <si>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</si>
  <si>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</si>
  <si>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</si>
  <si>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</si>
  <si>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</si>
  <si>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</si>
  <si>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</si>
  <si>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</si>
  <si>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</si>
  <si>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</si>
  <si>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</si>
  <si>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</si>
  <si>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</si>
  <si>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</si>
  <si>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</si>
  <si>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</si>
  <si>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</si>
  <si>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</si>
  <si>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</si>
  <si>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</si>
  <si>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</si>
  <si>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</si>
  <si>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</si>
  <si>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</si>
  <si>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</si>
  <si>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</si>
  <si>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</si>
  <si>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</si>
  <si>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</si>
  <si>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</si>
  <si>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</si>
  <si>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</si>
  <si>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</si>
  <si>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</si>
  <si>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</si>
  <si>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</si>
  <si>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</si>
  <si>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</si>
  <si>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</si>
  <si>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</si>
  <si>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</si>
  <si>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</si>
  <si>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</si>
  <si>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</si>
  <si>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</si>
  <si>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</si>
  <si>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</si>
  <si>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</si>
  <si>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</si>
  <si>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</si>
  <si>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</si>
  <si>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</si>
  <si>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</si>
  <si>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</si>
  <si>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</si>
  <si>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</si>
  <si>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</si>
  <si>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</si>
  <si>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</si>
  <si>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</si>
  <si>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</si>
  <si>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</si>
  <si>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</si>
  <si>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</si>
  <si>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</si>
  <si>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</si>
  <si>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</si>
  <si>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</si>
  <si>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</si>
  <si>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</si>
  <si>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</si>
  <si>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</si>
  <si>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</si>
  <si>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</si>
  <si>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</si>
  <si>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</si>
  <si>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</si>
  <si>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</si>
  <si>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</si>
  <si>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</si>
  <si>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</si>
  <si>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</si>
  <si>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</si>
  <si>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</si>
  <si>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</si>
  <si>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</si>
  <si>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</si>
  <si>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</si>
  <si>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</si>
  <si>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</si>
  <si>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</si>
  <si>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日高村</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</si>
  <si>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</si>
  <si>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</si>
  <si>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</si>
  <si>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</si>
  <si>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</si>
  <si>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</si>
  <si>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</si>
  <si>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</si>
  <si>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</si>
  <si>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</si>
  <si>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</si>
  <si>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・管路更新率
平成18年度から管路更新を行っているが、まだ更新が必要な管路がある。今後も計画的に老朽管の更新を行う予定なので老朽化や漏水事故等の改善が予想される。</t>
    <rPh sb="30" eb="32">
      <t>コウシン</t>
    </rPh>
    <rPh sb="33" eb="35">
      <t>ヒツヨウ</t>
    </rPh>
    <rPh sb="36" eb="38">
      <t>カンロ</t>
    </rPh>
    <rPh sb="42" eb="44">
      <t>コンゴ</t>
    </rPh>
    <rPh sb="58" eb="60">
      <t>ヨテイ</t>
    </rPh>
    <rPh sb="67" eb="69">
      <t>ロウスイ</t>
    </rPh>
    <rPh sb="69" eb="71">
      <t>ジコ</t>
    </rPh>
    <rPh sb="71" eb="72">
      <t>トウ</t>
    </rPh>
    <phoneticPr fontId="23"/>
  </si>
  <si>
    <r>
      <t>全体的に類似団体平均値は上回っているが、有収率をみると低い数値を示している。
原因として漏水等の問題があげられるので、漏水箇所の修繕を行い、また、計画的に管路を更新していく</t>
    </r>
    <r>
      <rPr>
        <sz val="11"/>
        <color rgb="FFFF0000"/>
        <rFont val="ＭＳ ゴシック"/>
        <family val="3"/>
        <charset val="128"/>
      </rPr>
      <t>とともに、必要に応じて今後料金改定を検討することにより、</t>
    </r>
    <r>
      <rPr>
        <sz val="11"/>
        <color indexed="8"/>
        <rFont val="ＭＳ ゴシック"/>
        <family val="3"/>
        <charset val="128"/>
      </rPr>
      <t>健全かつ効率的な水道事業の運営が可能である。</t>
    </r>
    <rPh sb="0" eb="3">
      <t>ゼンタイテキ</t>
    </rPh>
    <rPh sb="4" eb="11">
      <t>ルイジダンタイヘイキンチ</t>
    </rPh>
    <rPh sb="12" eb="14">
      <t>ウワマワ</t>
    </rPh>
    <rPh sb="20" eb="23">
      <t>ユウシュウリツ</t>
    </rPh>
    <rPh sb="27" eb="28">
      <t>ヒク</t>
    </rPh>
    <rPh sb="29" eb="31">
      <t>スウチ</t>
    </rPh>
    <rPh sb="32" eb="33">
      <t>シメ</t>
    </rPh>
    <rPh sb="39" eb="41">
      <t>ゲンイン</t>
    </rPh>
    <rPh sb="44" eb="46">
      <t>ロウスイ</t>
    </rPh>
    <rPh sb="46" eb="47">
      <t>トウ</t>
    </rPh>
    <rPh sb="48" eb="50">
      <t>モンダイ</t>
    </rPh>
    <rPh sb="59" eb="61">
      <t>ロウスイ</t>
    </rPh>
    <rPh sb="61" eb="63">
      <t>カショ</t>
    </rPh>
    <rPh sb="64" eb="66">
      <t>シュウゼン</t>
    </rPh>
    <rPh sb="67" eb="68">
      <t>オコナ</t>
    </rPh>
    <rPh sb="73" eb="76">
      <t>ケイカクテキ</t>
    </rPh>
    <rPh sb="77" eb="79">
      <t>カンロ</t>
    </rPh>
    <rPh sb="80" eb="82">
      <t>コウシン</t>
    </rPh>
    <rPh sb="91" eb="93">
      <t>ヒツヨウ</t>
    </rPh>
    <rPh sb="94" eb="95">
      <t>オウ</t>
    </rPh>
    <rPh sb="97" eb="99">
      <t>コンゴ</t>
    </rPh>
    <rPh sb="99" eb="101">
      <t>リョウキン</t>
    </rPh>
    <rPh sb="101" eb="103">
      <t>カイテイ</t>
    </rPh>
    <rPh sb="104" eb="106">
      <t>ケントウ</t>
    </rPh>
    <rPh sb="114" eb="116">
      <t>ケンゼン</t>
    </rPh>
    <rPh sb="118" eb="121">
      <t>コウリツテキ</t>
    </rPh>
    <rPh sb="122" eb="124">
      <t>スイドウ</t>
    </rPh>
    <rPh sb="124" eb="126">
      <t>ジギョウ</t>
    </rPh>
    <rPh sb="127" eb="129">
      <t>ウンエイ</t>
    </rPh>
    <rPh sb="130" eb="132">
      <t>カノウ</t>
    </rPh>
    <phoneticPr fontId="23"/>
  </si>
  <si>
    <t>・収益的収支比率
類似団体平均値を上回ってはいるが、100％未満であるため、給水収益以外での収入で賄われている状況である。料金改定を行い経営改善を図っていく必要がある。
・企業債残高対給水収益比率
類似団体平均値よりも下回ってはいるが、将来を見据えて投資規模や料金水準を見直すことも必要である。
・料金回収率
類似団体平均値を上回ってはいるものの、100％未満であるため、給水収益以外での収入で賄われている状況である。
・給水原価
類似団体平均値より下回ってはいるが、水源施設の整備や管路施設の更新を計画的に行っているので将来的に右肩上がりになっていくことが予想される。
・施設利用率
類似団体平均値・全国平均値ともに上回っており、季節によって需要の変動（お盆・正月）を考慮すると、適切な施設規模であるといえる。
・有収率
類似団体平均値・全国平均値ともに下回っている状況で、漏水等が原因であることが予想される。漏水箇所の修繕等で有収率の向上を図っているが追いついていない状況にある。</t>
    <rPh sb="9" eb="11">
      <t>ルイジ</t>
    </rPh>
    <rPh sb="11" eb="13">
      <t>ダンタイ</t>
    </rPh>
    <rPh sb="13" eb="16">
      <t>ヘイキンチ</t>
    </rPh>
    <rPh sb="17" eb="19">
      <t>ウワマワ</t>
    </rPh>
    <rPh sb="109" eb="110">
      <t>シタ</t>
    </rPh>
    <rPh sb="118" eb="120">
      <t>ショウライ</t>
    </rPh>
    <rPh sb="121" eb="123">
      <t>ミス</t>
    </rPh>
    <rPh sb="135" eb="137">
      <t>ミナオ</t>
    </rPh>
    <rPh sb="141" eb="143">
      <t>ヒツヨウ</t>
    </rPh>
    <rPh sb="149" eb="151">
      <t>リョウキン</t>
    </rPh>
    <rPh sb="151" eb="153">
      <t>カイシュウ</t>
    </rPh>
    <rPh sb="153" eb="154">
      <t>リツ</t>
    </rPh>
    <rPh sb="234" eb="236">
      <t>スイゲン</t>
    </rPh>
    <rPh sb="236" eb="238">
      <t>シセツ</t>
    </rPh>
    <rPh sb="239" eb="241">
      <t>セイビ</t>
    </rPh>
    <rPh sb="242" eb="244">
      <t>カンロ</t>
    </rPh>
    <rPh sb="254" eb="255">
      <t>オコナ</t>
    </rPh>
    <rPh sb="390" eb="391">
      <t>トウ</t>
    </rPh>
    <rPh sb="406" eb="408">
      <t>ロウスイ</t>
    </rPh>
    <rPh sb="408" eb="410">
      <t>カショ</t>
    </rPh>
    <rPh sb="411" eb="413">
      <t>シュウゼン</t>
    </rPh>
    <rPh sb="413" eb="414">
      <t>トウ</t>
    </rPh>
    <phoneticPr fontId="23"/>
  </si>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</sst>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indexed="8"/>
      <name val="ＭＳ ゴシック"/>
      <family val="3"/>
      <charset val="128"/>
    </font>
    <font>
      <sz val="6"/>
      <name val="ＭＳ Ｐ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2.37</c:v>
                </c:pt>
                <c:pt idx="1">
                  <c:v>1.39</c:v>
                </c:pt>
                <c:pt idx="2">
                  <c:v>0.67</c:v>
                </c:pt>
                <c:pt idx="3">
                  <c:v>0.63</c:v>
                </c:pt>
                <c:pt idx="4">
                  <c:v>0.63</c:v>
                </c:pt>
              </c:numCache>
            </c:numRef>
          </c:val>
        </c:ser>
        <c:dLbls>
          <c:showLegendKey val="0"/>
          <c:showVal val="0"/>
          <c:showCatName val="0"/>
          <c:showSerName val="0"/>
          <c:showPercent val="0"/>
          <c:showBubbleSize val="0"/>
        </c:dLbls>
        <c:gapWidth val="150"/>
        <c:axId val="227999104"/>
        <c:axId val="22805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227999104"/>
        <c:axId val="228050432"/>
      </c:lineChart>
      <c:dateAx>
        <c:axId val="227999104"/>
        <c:scaling>
          <c:orientation val="minMax"/>
        </c:scaling>
        <c:delete val="1"/>
        <c:axPos val="b"/>
        <c:numFmt formatCode="ge" sourceLinked="1"/>
        <c:majorTickMark val="none"/>
        <c:minorTickMark val="none"/>
        <c:tickLblPos val="none"/>
        <c:crossAx val="228050432"/>
        <c:crosses val="autoZero"/>
        <c:auto val="1"/>
        <c:lblOffset val="100"/>
        <c:baseTimeUnit val="years"/>
      </c:dateAx>
      <c:valAx>
        <c:axId val="22805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99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71.87</c:v>
                </c:pt>
                <c:pt idx="1">
                  <c:v>69.03</c:v>
                </c:pt>
                <c:pt idx="2">
                  <c:v>61.54</c:v>
                </c:pt>
                <c:pt idx="3">
                  <c:v>63.72</c:v>
                </c:pt>
                <c:pt idx="4">
                  <c:v>57.38</c:v>
                </c:pt>
              </c:numCache>
            </c:numRef>
          </c:val>
        </c:ser>
        <c:dLbls>
          <c:showLegendKey val="0"/>
          <c:showVal val="0"/>
          <c:showCatName val="0"/>
          <c:showSerName val="0"/>
          <c:showPercent val="0"/>
          <c:showBubbleSize val="0"/>
        </c:dLbls>
        <c:gapWidth val="150"/>
        <c:axId val="231538688"/>
        <c:axId val="2315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231538688"/>
        <c:axId val="231540608"/>
      </c:lineChart>
      <c:dateAx>
        <c:axId val="231538688"/>
        <c:scaling>
          <c:orientation val="minMax"/>
        </c:scaling>
        <c:delete val="1"/>
        <c:axPos val="b"/>
        <c:numFmt formatCode="ge" sourceLinked="1"/>
        <c:majorTickMark val="none"/>
        <c:minorTickMark val="none"/>
        <c:tickLblPos val="none"/>
        <c:crossAx val="231540608"/>
        <c:crosses val="autoZero"/>
        <c:auto val="1"/>
        <c:lblOffset val="100"/>
        <c:baseTimeUnit val="years"/>
      </c:dateAx>
      <c:valAx>
        <c:axId val="2315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61.29</c:v>
                </c:pt>
                <c:pt idx="1">
                  <c:v>63.09</c:v>
                </c:pt>
                <c:pt idx="2">
                  <c:v>69.56</c:v>
                </c:pt>
                <c:pt idx="3">
                  <c:v>66.760000000000005</c:v>
                </c:pt>
                <c:pt idx="4">
                  <c:v>73.38</c:v>
                </c:pt>
              </c:numCache>
            </c:numRef>
          </c:val>
        </c:ser>
        <c:dLbls>
          <c:showLegendKey val="0"/>
          <c:showVal val="0"/>
          <c:showCatName val="0"/>
          <c:showSerName val="0"/>
          <c:showPercent val="0"/>
          <c:showBubbleSize val="0"/>
        </c:dLbls>
        <c:gapWidth val="150"/>
        <c:axId val="231579008"/>
        <c:axId val="2315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231579008"/>
        <c:axId val="231581184"/>
      </c:lineChart>
      <c:dateAx>
        <c:axId val="231579008"/>
        <c:scaling>
          <c:orientation val="minMax"/>
        </c:scaling>
        <c:delete val="1"/>
        <c:axPos val="b"/>
        <c:numFmt formatCode="ge" sourceLinked="1"/>
        <c:majorTickMark val="none"/>
        <c:minorTickMark val="none"/>
        <c:tickLblPos val="none"/>
        <c:crossAx val="231581184"/>
        <c:crosses val="autoZero"/>
        <c:auto val="1"/>
        <c:lblOffset val="100"/>
        <c:baseTimeUnit val="years"/>
      </c:dateAx>
      <c:valAx>
        <c:axId val="2315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7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89.32</c:v>
                </c:pt>
                <c:pt idx="1">
                  <c:v>92.86</c:v>
                </c:pt>
                <c:pt idx="2">
                  <c:v>96.03</c:v>
                </c:pt>
                <c:pt idx="3">
                  <c:v>78.98</c:v>
                </c:pt>
                <c:pt idx="4">
                  <c:v>80.84</c:v>
                </c:pt>
              </c:numCache>
            </c:numRef>
          </c:val>
        </c:ser>
        <c:dLbls>
          <c:showLegendKey val="0"/>
          <c:showVal val="0"/>
          <c:showCatName val="0"/>
          <c:showSerName val="0"/>
          <c:showPercent val="0"/>
          <c:showBubbleSize val="0"/>
        </c:dLbls>
        <c:gapWidth val="150"/>
        <c:axId val="228854784"/>
        <c:axId val="22887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228854784"/>
        <c:axId val="228873344"/>
      </c:lineChart>
      <c:dateAx>
        <c:axId val="228854784"/>
        <c:scaling>
          <c:orientation val="minMax"/>
        </c:scaling>
        <c:delete val="1"/>
        <c:axPos val="b"/>
        <c:numFmt formatCode="ge" sourceLinked="1"/>
        <c:majorTickMark val="none"/>
        <c:minorTickMark val="none"/>
        <c:tickLblPos val="none"/>
        <c:crossAx val="228873344"/>
        <c:crosses val="autoZero"/>
        <c:auto val="1"/>
        <c:lblOffset val="100"/>
        <c:baseTimeUnit val="years"/>
      </c:dateAx>
      <c:valAx>
        <c:axId val="22887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899456"/>
        <c:axId val="22890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899456"/>
        <c:axId val="228901632"/>
      </c:lineChart>
      <c:dateAx>
        <c:axId val="228899456"/>
        <c:scaling>
          <c:orientation val="minMax"/>
        </c:scaling>
        <c:delete val="1"/>
        <c:axPos val="b"/>
        <c:numFmt formatCode="ge" sourceLinked="1"/>
        <c:majorTickMark val="none"/>
        <c:minorTickMark val="none"/>
        <c:tickLblPos val="none"/>
        <c:crossAx val="228901632"/>
        <c:crosses val="autoZero"/>
        <c:auto val="1"/>
        <c:lblOffset val="100"/>
        <c:baseTimeUnit val="years"/>
      </c:dateAx>
      <c:valAx>
        <c:axId val="22890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933632"/>
        <c:axId val="2289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933632"/>
        <c:axId val="228935552"/>
      </c:lineChart>
      <c:dateAx>
        <c:axId val="228933632"/>
        <c:scaling>
          <c:orientation val="minMax"/>
        </c:scaling>
        <c:delete val="1"/>
        <c:axPos val="b"/>
        <c:numFmt formatCode="ge" sourceLinked="1"/>
        <c:majorTickMark val="none"/>
        <c:minorTickMark val="none"/>
        <c:tickLblPos val="none"/>
        <c:crossAx val="228935552"/>
        <c:crosses val="autoZero"/>
        <c:auto val="1"/>
        <c:lblOffset val="100"/>
        <c:baseTimeUnit val="years"/>
      </c:dateAx>
      <c:valAx>
        <c:axId val="22893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93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781888"/>
        <c:axId val="2297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781888"/>
        <c:axId val="229783808"/>
      </c:lineChart>
      <c:dateAx>
        <c:axId val="229781888"/>
        <c:scaling>
          <c:orientation val="minMax"/>
        </c:scaling>
        <c:delete val="1"/>
        <c:axPos val="b"/>
        <c:numFmt formatCode="ge" sourceLinked="1"/>
        <c:majorTickMark val="none"/>
        <c:minorTickMark val="none"/>
        <c:tickLblPos val="none"/>
        <c:crossAx val="229783808"/>
        <c:crosses val="autoZero"/>
        <c:auto val="1"/>
        <c:lblOffset val="100"/>
        <c:baseTimeUnit val="years"/>
      </c:dateAx>
      <c:valAx>
        <c:axId val="22978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7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818368"/>
        <c:axId val="22982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818368"/>
        <c:axId val="229820288"/>
      </c:lineChart>
      <c:dateAx>
        <c:axId val="229818368"/>
        <c:scaling>
          <c:orientation val="minMax"/>
        </c:scaling>
        <c:delete val="1"/>
        <c:axPos val="b"/>
        <c:numFmt formatCode="ge" sourceLinked="1"/>
        <c:majorTickMark val="none"/>
        <c:minorTickMark val="none"/>
        <c:tickLblPos val="none"/>
        <c:crossAx val="229820288"/>
        <c:crosses val="autoZero"/>
        <c:auto val="1"/>
        <c:lblOffset val="100"/>
        <c:baseTimeUnit val="years"/>
      </c:dateAx>
      <c:valAx>
        <c:axId val="22982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1106.03</c:v>
                </c:pt>
                <c:pt idx="1">
                  <c:v>1112.72</c:v>
                </c:pt>
                <c:pt idx="2">
                  <c:v>1079.3</c:v>
                </c:pt>
                <c:pt idx="3">
                  <c:v>1039.92</c:v>
                </c:pt>
                <c:pt idx="4">
                  <c:v>1011.2</c:v>
                </c:pt>
              </c:numCache>
            </c:numRef>
          </c:val>
        </c:ser>
        <c:dLbls>
          <c:showLegendKey val="0"/>
          <c:showVal val="0"/>
          <c:showCatName val="0"/>
          <c:showSerName val="0"/>
          <c:showPercent val="0"/>
          <c:showBubbleSize val="0"/>
        </c:dLbls>
        <c:gapWidth val="150"/>
        <c:axId val="229856768"/>
        <c:axId val="22985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229856768"/>
        <c:axId val="229858688"/>
      </c:lineChart>
      <c:dateAx>
        <c:axId val="229856768"/>
        <c:scaling>
          <c:orientation val="minMax"/>
        </c:scaling>
        <c:delete val="1"/>
        <c:axPos val="b"/>
        <c:numFmt formatCode="ge" sourceLinked="1"/>
        <c:majorTickMark val="none"/>
        <c:minorTickMark val="none"/>
        <c:tickLblPos val="none"/>
        <c:crossAx val="229858688"/>
        <c:crosses val="autoZero"/>
        <c:auto val="1"/>
        <c:lblOffset val="100"/>
        <c:baseTimeUnit val="years"/>
      </c:dateAx>
      <c:valAx>
        <c:axId val="2298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5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76.239999999999995</c:v>
                </c:pt>
                <c:pt idx="1">
                  <c:v>74.41</c:v>
                </c:pt>
                <c:pt idx="2">
                  <c:v>74.91</c:v>
                </c:pt>
                <c:pt idx="3">
                  <c:v>65.010000000000005</c:v>
                </c:pt>
                <c:pt idx="4">
                  <c:v>70.2</c:v>
                </c:pt>
              </c:numCache>
            </c:numRef>
          </c:val>
        </c:ser>
        <c:dLbls>
          <c:showLegendKey val="0"/>
          <c:showVal val="0"/>
          <c:showCatName val="0"/>
          <c:showSerName val="0"/>
          <c:showPercent val="0"/>
          <c:showBubbleSize val="0"/>
        </c:dLbls>
        <c:gapWidth val="150"/>
        <c:axId val="229893248"/>
        <c:axId val="22989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229893248"/>
        <c:axId val="229895168"/>
      </c:lineChart>
      <c:dateAx>
        <c:axId val="229893248"/>
        <c:scaling>
          <c:orientation val="minMax"/>
        </c:scaling>
        <c:delete val="1"/>
        <c:axPos val="b"/>
        <c:numFmt formatCode="ge" sourceLinked="1"/>
        <c:majorTickMark val="none"/>
        <c:minorTickMark val="none"/>
        <c:tickLblPos val="none"/>
        <c:crossAx val="229895168"/>
        <c:crosses val="autoZero"/>
        <c:auto val="1"/>
        <c:lblOffset val="100"/>
        <c:baseTimeUnit val="years"/>
      </c:dateAx>
      <c:valAx>
        <c:axId val="2298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142.57</c:v>
                </c:pt>
                <c:pt idx="1">
                  <c:v>147.27000000000001</c:v>
                </c:pt>
                <c:pt idx="2">
                  <c:v>149.4</c:v>
                </c:pt>
                <c:pt idx="3">
                  <c:v>172.37</c:v>
                </c:pt>
                <c:pt idx="4">
                  <c:v>160.02000000000001</c:v>
                </c:pt>
              </c:numCache>
            </c:numRef>
          </c:val>
        </c:ser>
        <c:dLbls>
          <c:showLegendKey val="0"/>
          <c:showVal val="0"/>
          <c:showCatName val="0"/>
          <c:showSerName val="0"/>
          <c:showPercent val="0"/>
          <c:showBubbleSize val="0"/>
        </c:dLbls>
        <c:gapWidth val="150"/>
        <c:axId val="231506304"/>
        <c:axId val="2315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231506304"/>
        <c:axId val="231508224"/>
      </c:lineChart>
      <c:dateAx>
        <c:axId val="231506304"/>
        <c:scaling>
          <c:orientation val="minMax"/>
        </c:scaling>
        <c:delete val="1"/>
        <c:axPos val="b"/>
        <c:numFmt formatCode="ge" sourceLinked="1"/>
        <c:majorTickMark val="none"/>
        <c:minorTickMark val="none"/>
        <c:tickLblPos val="none"/>
        <c:crossAx val="231508224"/>
        <c:crosses val="autoZero"/>
        <c:auto val="1"/>
        <c:lblOffset val="100"/>
        <c:baseTimeUnit val="years"/>
      </c:dateAx>
      <c:valAx>
        <c:axId val="2315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0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Normal="10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高知県　日高村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4" t="s">
        <v>122</v>
      </c>
      <c r="AE8" s="74"/>
      <c r="AF8" s="74"/>
      <c r="AG8" s="74"/>
      <c r="AH8" s="74"/>
      <c r="AI8" s="74"/>
      <c r="AJ8" s="74"/>
      <c r="AK8" s="2"/>
      <c r="AL8" s="67">
        <f>データ!$R$6</f>
        <v>5182</v>
      </c>
      <c r="AM8" s="67"/>
      <c r="AN8" s="67"/>
      <c r="AO8" s="67"/>
      <c r="AP8" s="67"/>
      <c r="AQ8" s="67"/>
      <c r="AR8" s="67"/>
      <c r="AS8" s="67"/>
      <c r="AT8" s="66">
        <f>データ!$S$6</f>
        <v>44.85</v>
      </c>
      <c r="AU8" s="66"/>
      <c r="AV8" s="66"/>
      <c r="AW8" s="66"/>
      <c r="AX8" s="66"/>
      <c r="AY8" s="66"/>
      <c r="AZ8" s="66"/>
      <c r="BA8" s="66"/>
      <c r="BB8" s="66">
        <f>データ!$T$6</f>
        <v>115.54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100</v>
      </c>
      <c r="Q10" s="66"/>
      <c r="R10" s="66"/>
      <c r="S10" s="66"/>
      <c r="T10" s="66"/>
      <c r="U10" s="66"/>
      <c r="V10" s="66"/>
      <c r="W10" s="67">
        <f>データ!$Q$6</f>
        <v>2062</v>
      </c>
      <c r="X10" s="67"/>
      <c r="Y10" s="67"/>
      <c r="Z10" s="67"/>
      <c r="AA10" s="67"/>
      <c r="AB10" s="67"/>
      <c r="AC10" s="67"/>
      <c r="AD10" s="2"/>
      <c r="AE10" s="2"/>
      <c r="AF10" s="2"/>
      <c r="AG10" s="2"/>
      <c r="AH10" s="2"/>
      <c r="AI10" s="2"/>
      <c r="AJ10" s="2"/>
      <c r="AK10" s="2"/>
      <c r="AL10" s="67">
        <f>データ!$U$6</f>
        <v>5135</v>
      </c>
      <c r="AM10" s="67"/>
      <c r="AN10" s="67"/>
      <c r="AO10" s="67"/>
      <c r="AP10" s="67"/>
      <c r="AQ10" s="67"/>
      <c r="AR10" s="67"/>
      <c r="AS10" s="67"/>
      <c r="AT10" s="66">
        <f>データ!$V$6</f>
        <v>44.88</v>
      </c>
      <c r="AU10" s="66"/>
      <c r="AV10" s="66"/>
      <c r="AW10" s="66"/>
      <c r="AX10" s="66"/>
      <c r="AY10" s="66"/>
      <c r="AZ10" s="66"/>
      <c r="BA10" s="66"/>
      <c r="BB10" s="66">
        <f>データ!$W$6</f>
        <v>114.42</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394106</v>
      </c>
      <c r="D6" s="34">
        <f t="shared" si="3"/>
        <v>47</v>
      </c>
      <c r="E6" s="34">
        <f t="shared" si="3"/>
        <v>1</v>
      </c>
      <c r="F6" s="34">
        <f t="shared" si="3"/>
        <v>0</v>
      </c>
      <c r="G6" s="34">
        <f t="shared" si="3"/>
        <v>0</v>
      </c>
      <c r="H6" s="34" t="str">
        <f t="shared" si="3"/>
        <v>高知県　日高村</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100</v>
      </c>
      <c r="Q6" s="35">
        <f t="shared" si="3"/>
        <v>2062</v>
      </c>
      <c r="R6" s="35">
        <f t="shared" si="3"/>
        <v>5182</v>
      </c>
      <c r="S6" s="35">
        <f t="shared" si="3"/>
        <v>44.85</v>
      </c>
      <c r="T6" s="35">
        <f t="shared" si="3"/>
        <v>115.54</v>
      </c>
      <c r="U6" s="35">
        <f t="shared" si="3"/>
        <v>5135</v>
      </c>
      <c r="V6" s="35">
        <f t="shared" si="3"/>
        <v>44.88</v>
      </c>
      <c r="W6" s="35">
        <f t="shared" si="3"/>
        <v>114.42</v>
      </c>
      <c r="X6" s="36">
        <f>IF(X7="",NA(),X7)</f>
        <v>89.32</v>
      </c>
      <c r="Y6" s="36">
        <f t="shared" ref="Y6:AG6" si="4">IF(Y7="",NA(),Y7)</f>
        <v>92.86</v>
      </c>
      <c r="Z6" s="36">
        <f t="shared" si="4"/>
        <v>96.03</v>
      </c>
      <c r="AA6" s="36">
        <f t="shared" si="4"/>
        <v>78.98</v>
      </c>
      <c r="AB6" s="36">
        <f t="shared" si="4"/>
        <v>80.84</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1106.03</v>
      </c>
      <c r="BF6" s="36">
        <f t="shared" ref="BF6:BN6" si="7">IF(BF7="",NA(),BF7)</f>
        <v>1112.72</v>
      </c>
      <c r="BG6" s="36">
        <f t="shared" si="7"/>
        <v>1079.3</v>
      </c>
      <c r="BH6" s="36">
        <f t="shared" si="7"/>
        <v>1039.92</v>
      </c>
      <c r="BI6" s="36">
        <f t="shared" si="7"/>
        <v>1011.2</v>
      </c>
      <c r="BJ6" s="36">
        <f t="shared" si="7"/>
        <v>1158.82</v>
      </c>
      <c r="BK6" s="36">
        <f t="shared" si="7"/>
        <v>1167.7</v>
      </c>
      <c r="BL6" s="36">
        <f t="shared" si="7"/>
        <v>1228.58</v>
      </c>
      <c r="BM6" s="36">
        <f t="shared" si="7"/>
        <v>1280.18</v>
      </c>
      <c r="BN6" s="36">
        <f t="shared" si="7"/>
        <v>1346.23</v>
      </c>
      <c r="BO6" s="35" t="str">
        <f>IF(BO7="","",IF(BO7="-","【-】","【"&amp;SUBSTITUTE(TEXT(BO7,"#,##0.00"),"-","△")&amp;"】"))</f>
        <v>【1,280.76】</v>
      </c>
      <c r="BP6" s="36">
        <f>IF(BP7="",NA(),BP7)</f>
        <v>76.239999999999995</v>
      </c>
      <c r="BQ6" s="36">
        <f t="shared" ref="BQ6:BY6" si="8">IF(BQ7="",NA(),BQ7)</f>
        <v>74.41</v>
      </c>
      <c r="BR6" s="36">
        <f t="shared" si="8"/>
        <v>74.91</v>
      </c>
      <c r="BS6" s="36">
        <f t="shared" si="8"/>
        <v>65.010000000000005</v>
      </c>
      <c r="BT6" s="36">
        <f t="shared" si="8"/>
        <v>70.2</v>
      </c>
      <c r="BU6" s="36">
        <f t="shared" si="8"/>
        <v>55.6</v>
      </c>
      <c r="BV6" s="36">
        <f t="shared" si="8"/>
        <v>54.43</v>
      </c>
      <c r="BW6" s="36">
        <f t="shared" si="8"/>
        <v>53.81</v>
      </c>
      <c r="BX6" s="36">
        <f t="shared" si="8"/>
        <v>53.62</v>
      </c>
      <c r="BY6" s="36">
        <f t="shared" si="8"/>
        <v>53.41</v>
      </c>
      <c r="BZ6" s="35" t="str">
        <f>IF(BZ7="","",IF(BZ7="-","【-】","【"&amp;SUBSTITUTE(TEXT(BZ7,"#,##0.00"),"-","△")&amp;"】"))</f>
        <v>【53.06】</v>
      </c>
      <c r="CA6" s="36">
        <f>IF(CA7="",NA(),CA7)</f>
        <v>142.57</v>
      </c>
      <c r="CB6" s="36">
        <f t="shared" ref="CB6:CJ6" si="9">IF(CB7="",NA(),CB7)</f>
        <v>147.27000000000001</v>
      </c>
      <c r="CC6" s="36">
        <f t="shared" si="9"/>
        <v>149.4</v>
      </c>
      <c r="CD6" s="36">
        <f t="shared" si="9"/>
        <v>172.37</v>
      </c>
      <c r="CE6" s="36">
        <f t="shared" si="9"/>
        <v>160.02000000000001</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71.87</v>
      </c>
      <c r="CM6" s="36">
        <f t="shared" ref="CM6:CU6" si="10">IF(CM7="",NA(),CM7)</f>
        <v>69.03</v>
      </c>
      <c r="CN6" s="36">
        <f t="shared" si="10"/>
        <v>61.54</v>
      </c>
      <c r="CO6" s="36">
        <f t="shared" si="10"/>
        <v>63.72</v>
      </c>
      <c r="CP6" s="36">
        <f t="shared" si="10"/>
        <v>57.38</v>
      </c>
      <c r="CQ6" s="36">
        <f t="shared" si="10"/>
        <v>60.66</v>
      </c>
      <c r="CR6" s="36">
        <f t="shared" si="10"/>
        <v>60.17</v>
      </c>
      <c r="CS6" s="36">
        <f t="shared" si="10"/>
        <v>58.96</v>
      </c>
      <c r="CT6" s="36">
        <f t="shared" si="10"/>
        <v>58.1</v>
      </c>
      <c r="CU6" s="36">
        <f t="shared" si="10"/>
        <v>56.19</v>
      </c>
      <c r="CV6" s="35" t="str">
        <f>IF(CV7="","",IF(CV7="-","【-】","【"&amp;SUBSTITUTE(TEXT(CV7,"#,##0.00"),"-","△")&amp;"】"))</f>
        <v>【56.28】</v>
      </c>
      <c r="CW6" s="36">
        <f>IF(CW7="",NA(),CW7)</f>
        <v>61.29</v>
      </c>
      <c r="CX6" s="36">
        <f t="shared" ref="CX6:DF6" si="11">IF(CX7="",NA(),CX7)</f>
        <v>63.09</v>
      </c>
      <c r="CY6" s="36">
        <f t="shared" si="11"/>
        <v>69.56</v>
      </c>
      <c r="CZ6" s="36">
        <f t="shared" si="11"/>
        <v>66.760000000000005</v>
      </c>
      <c r="DA6" s="36">
        <f t="shared" si="11"/>
        <v>73.38</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2.37</v>
      </c>
      <c r="EE6" s="36">
        <f t="shared" ref="EE6:EM6" si="14">IF(EE7="",NA(),EE7)</f>
        <v>1.39</v>
      </c>
      <c r="EF6" s="36">
        <f t="shared" si="14"/>
        <v>0.67</v>
      </c>
      <c r="EG6" s="36">
        <f t="shared" si="14"/>
        <v>0.63</v>
      </c>
      <c r="EH6" s="36">
        <f t="shared" si="14"/>
        <v>0.63</v>
      </c>
      <c r="EI6" s="36">
        <f t="shared" si="14"/>
        <v>0.69</v>
      </c>
      <c r="EJ6" s="36">
        <f t="shared" si="14"/>
        <v>0.89</v>
      </c>
      <c r="EK6" s="36">
        <f t="shared" si="14"/>
        <v>0.98</v>
      </c>
      <c r="EL6" s="36">
        <f t="shared" si="14"/>
        <v>0.76</v>
      </c>
      <c r="EM6" s="36">
        <f t="shared" si="14"/>
        <v>0.8</v>
      </c>
      <c r="EN6" s="35" t="str">
        <f>IF(EN7="","",IF(EN7="-","【-】","【"&amp;SUBSTITUTE(TEXT(EN7,"#,##0.00"),"-","△")&amp;"】"))</f>
        <v>【0.59】</v>
      </c>
    </row>
    <row r="7" spans="1:144" s="37" customFormat="1" x14ac:dyDescent="0.15">
      <c r="A7" s="29"/>
      <c r="B7" s="38">
        <v>2016</v>
      </c>
      <c r="C7" s="38">
        <v>394106</v>
      </c>
      <c r="D7" s="38">
        <v>47</v>
      </c>
      <c r="E7" s="38">
        <v>1</v>
      </c>
      <c r="F7" s="38">
        <v>0</v>
      </c>
      <c r="G7" s="38">
        <v>0</v>
      </c>
      <c r="H7" s="38" t="s">
        <v>107</v>
      </c>
      <c r="I7" s="38" t="s">
        <v>108</v>
      </c>
      <c r="J7" s="38" t="s">
        <v>109</v>
      </c>
      <c r="K7" s="38" t="s">
        <v>110</v>
      </c>
      <c r="L7" s="38" t="s">
        <v>111</v>
      </c>
      <c r="M7" s="38"/>
      <c r="N7" s="39" t="s">
        <v>112</v>
      </c>
      <c r="O7" s="39" t="s">
        <v>113</v>
      </c>
      <c r="P7" s="39">
        <v>100</v>
      </c>
      <c r="Q7" s="39">
        <v>2062</v>
      </c>
      <c r="R7" s="39">
        <v>5182</v>
      </c>
      <c r="S7" s="39">
        <v>44.85</v>
      </c>
      <c r="T7" s="39">
        <v>115.54</v>
      </c>
      <c r="U7" s="39">
        <v>5135</v>
      </c>
      <c r="V7" s="39">
        <v>44.88</v>
      </c>
      <c r="W7" s="39">
        <v>114.42</v>
      </c>
      <c r="X7" s="39">
        <v>89.32</v>
      </c>
      <c r="Y7" s="39">
        <v>92.86</v>
      </c>
      <c r="Z7" s="39">
        <v>96.03</v>
      </c>
      <c r="AA7" s="39">
        <v>78.98</v>
      </c>
      <c r="AB7" s="39">
        <v>80.84</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1106.03</v>
      </c>
      <c r="BF7" s="39">
        <v>1112.72</v>
      </c>
      <c r="BG7" s="39">
        <v>1079.3</v>
      </c>
      <c r="BH7" s="39">
        <v>1039.92</v>
      </c>
      <c r="BI7" s="39">
        <v>1011.2</v>
      </c>
      <c r="BJ7" s="39">
        <v>1158.82</v>
      </c>
      <c r="BK7" s="39">
        <v>1167.7</v>
      </c>
      <c r="BL7" s="39">
        <v>1228.58</v>
      </c>
      <c r="BM7" s="39">
        <v>1280.18</v>
      </c>
      <c r="BN7" s="39">
        <v>1346.23</v>
      </c>
      <c r="BO7" s="39">
        <v>1280.76</v>
      </c>
      <c r="BP7" s="39">
        <v>76.239999999999995</v>
      </c>
      <c r="BQ7" s="39">
        <v>74.41</v>
      </c>
      <c r="BR7" s="39">
        <v>74.91</v>
      </c>
      <c r="BS7" s="39">
        <v>65.010000000000005</v>
      </c>
      <c r="BT7" s="39">
        <v>70.2</v>
      </c>
      <c r="BU7" s="39">
        <v>55.6</v>
      </c>
      <c r="BV7" s="39">
        <v>54.43</v>
      </c>
      <c r="BW7" s="39">
        <v>53.81</v>
      </c>
      <c r="BX7" s="39">
        <v>53.62</v>
      </c>
      <c r="BY7" s="39">
        <v>53.41</v>
      </c>
      <c r="BZ7" s="39">
        <v>53.06</v>
      </c>
      <c r="CA7" s="39">
        <v>142.57</v>
      </c>
      <c r="CB7" s="39">
        <v>147.27000000000001</v>
      </c>
      <c r="CC7" s="39">
        <v>149.4</v>
      </c>
      <c r="CD7" s="39">
        <v>172.37</v>
      </c>
      <c r="CE7" s="39">
        <v>160.02000000000001</v>
      </c>
      <c r="CF7" s="39">
        <v>275.86</v>
      </c>
      <c r="CG7" s="39">
        <v>279.8</v>
      </c>
      <c r="CH7" s="39">
        <v>284.64999999999998</v>
      </c>
      <c r="CI7" s="39">
        <v>287.7</v>
      </c>
      <c r="CJ7" s="39">
        <v>277.39999999999998</v>
      </c>
      <c r="CK7" s="39">
        <v>314.83</v>
      </c>
      <c r="CL7" s="39">
        <v>71.87</v>
      </c>
      <c r="CM7" s="39">
        <v>69.03</v>
      </c>
      <c r="CN7" s="39">
        <v>61.54</v>
      </c>
      <c r="CO7" s="39">
        <v>63.72</v>
      </c>
      <c r="CP7" s="39">
        <v>57.38</v>
      </c>
      <c r="CQ7" s="39">
        <v>60.66</v>
      </c>
      <c r="CR7" s="39">
        <v>60.17</v>
      </c>
      <c r="CS7" s="39">
        <v>58.96</v>
      </c>
      <c r="CT7" s="39">
        <v>58.1</v>
      </c>
      <c r="CU7" s="39">
        <v>56.19</v>
      </c>
      <c r="CV7" s="39">
        <v>56.28</v>
      </c>
      <c r="CW7" s="39">
        <v>61.29</v>
      </c>
      <c r="CX7" s="39">
        <v>63.09</v>
      </c>
      <c r="CY7" s="39">
        <v>69.56</v>
      </c>
      <c r="CZ7" s="39">
        <v>66.760000000000005</v>
      </c>
      <c r="DA7" s="39">
        <v>73.38</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2.37</v>
      </c>
      <c r="EE7" s="39">
        <v>1.39</v>
      </c>
      <c r="EF7" s="39">
        <v>0.67</v>
      </c>
      <c r="EG7" s="39">
        <v>0.63</v>
      </c>
      <c r="EH7" s="39">
        <v>0.63</v>
      </c>
      <c r="EI7" s="39">
        <v>0.69</v>
      </c>
      <c r="EJ7" s="39">
        <v>0.89</v>
      </c>
      <c r="EK7" s="39">
        <v>0.98</v>
      </c>
      <c r="EL7" s="39">
        <v>0.76</v>
      </c>
      <c r="EM7" s="39">
        <v>0.8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2017-12-25T01:47:17Z</dcterms:created>
  <dcterms:modified xsi:type="dcterms:W3CDTF">2018-02-27T02:29:03Z</dcterms:modified>
  <cp:category/>
</cp:coreProperties>
</file>