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P10" i="4"/>
  <c r="I10" i="4"/>
  <c r="B10"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<sst xmlns="http://schemas.openxmlformats.org/spreadsheetml/2006/main" count="240" uniqueCount="125">
  <si>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</si>
  <si>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</si>
  <si>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</si>
  <si>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</si>
  <si>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</si>
  <si>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</si>
  <si>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</si>
  <si>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</si>
  <si>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</si>
  <si>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</si>
  <si>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</si>
  <si>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</si>
  <si>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</si>
  <si>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</si>
  <si>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</si>
  <si>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</si>
  <si>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</si>
  <si>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</si>
  <si>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</si>
  <si>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</si>
  <si>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</si>
  <si>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</si>
  <si>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</si>
  <si>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</si>
  <si>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</si>
  <si>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</si>
  <si>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</si>
  <si>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</si>
  <si>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</si>
  <si>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</si>
  <si>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</si>
  <si>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</si>
  <si>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</si>
  <si>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</si>
  <si>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</si>
  <si>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</si>
  <si>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</si>
  <si>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</si>
  <si>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</si>
  <si>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</si>
  <si>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</si>
  <si>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</si>
  <si>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</si>
  <si>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</si>
  <si>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</si>
  <si>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</si>
  <si>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</si>
  <si>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</si>
  <si>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</si>
  <si>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</si>
  <si>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</si>
  <si>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</si>
  <si>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</si>
  <si>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</si>
  <si>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</si>
  <si>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</si>
  <si>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</si>
  <si>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</si>
  <si>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</si>
  <si>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</si>
  <si>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</si>
  <si>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</si>
  <si>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</si>
  <si>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</si>
  <si>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</si>
  <si>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</si>
  <si>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</si>
  <si>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</si>
  <si>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</si>
  <si>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</si>
  <si>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</si>
  <si>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</si>
  <si>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</si>
  <si>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</si>
  <si>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</si>
  <si>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</si>
  <si>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</si>
  <si>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</si>
  <si>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</si>
  <si>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</si>
  <si>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</si>
  <si>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</si>
  <si>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</si>
  <si>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</si>
  <si>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</si>
  <si>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</si>
  <si>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</si>
  <si>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</si>
  <si>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</si>
  <si>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</si>
  <si>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</si>
  <si>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</si>
  <si>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</si>
  <si>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</si>
  <si>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</si>
  <si>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</si>
  <si>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</si>
  <si>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</si>
  <si>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</si>
  <si>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</si>
  <si>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</si>
  <si>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</si>
  <si>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</si>
  <si>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</si>
  <si>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</si>
  <si>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</si>
  <si>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</si>
  <si>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</si>
  <si>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</si>
  <si>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越知町</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</si>
  <si>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</si>
  <si>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</si>
  <si>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</si>
  <si>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</si>
  <si>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</si>
  <si>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</si>
  <si>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</si>
  <si>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</si>
  <si>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</si>
  <si>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</si>
  <si>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</si>
  <si>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特定環境保全公共下水道事業の経営は、他会計への依存によりなりたっている。他会計への依存度を少しでも解消させるため、起債事業の厳選や水洗化率の向上を目標とした啓蒙活動を推進していく必要がある。また、今後策定されるストックマネジメントの事業計画で平準化を確立できるよう、定期的な点検・更新を行い、バランスのとれた健全的な経営改善を図っていく。</t>
    <phoneticPr fontId="4"/>
  </si>
  <si>
    <t>非設置</t>
    <rPh sb="0" eb="1">
      <t>ヒ</t>
    </rPh>
    <rPh sb="1" eb="3">
      <t>セッチ</t>
    </rPh>
    <phoneticPr fontId="4"/>
  </si>
  <si>
    <t xml:space="preserve">③類似団体平均を下回っている。
特定環境保全公共下水道事業の管渠については、現段階では法定耐用年数まで期間があるため改善等は行っていないが、今後ストックマネジメントの導入に伴い定期的な点検を実施し、計画的に更新を行う時期を見据えていく。
</t>
    <rPh sb="18" eb="20">
      <t>カンキョウ</t>
    </rPh>
    <phoneticPr fontId="4"/>
  </si>
  <si>
    <t>① 100％を下回っているが経年で比較すると、右肩上がりで100％に近づきつつある。しかし企業債残高の割合が高いがゆえに他会計からの繰入金への依存度が高くなっている。
④企業債残高対事業規模比率は、毎年の公債費負担額により右肩下がりになっている。主な区域への管渠は布設済である。
⑤下水道使用料により汚水処理費を賄えている状況ではあるが、収益的収支比率等に併せ健全的な経営を続けていくため、現在の状況を継続していけるよう管理していく必要がある。
⑥類似団体平均と比較すると、当該値は下回っている状態である。汚水処理としては、最低限の維持管理費で行っているため、現段階では健全的で効率のよい経営であるといえる。
⑦特に施設が遊休状態でもなく、過大なスペックではなく適切な施設規模であるといえる。なお、最大施設利用率は、81.90％であった。
⑧水洗化率を算出する際の分母となる全体人口を、決算統計で過大入力していたため、平成28年度分は55.75％から58.56％へ修正する。
なお、修正値で比較しても、類似団体平均を下回っている。
水洗化率向上のための普及啓蒙活動を行っていく必要がある。</t>
    <rPh sb="371" eb="374">
      <t>スイセンカ</t>
    </rPh>
    <rPh sb="374" eb="375">
      <t>リツ</t>
    </rPh>
    <rPh sb="376" eb="378">
      <t>サンシュツ</t>
    </rPh>
    <rPh sb="380" eb="381">
      <t>サイ</t>
    </rPh>
    <rPh sb="382" eb="384">
      <t>ブンボ</t>
    </rPh>
    <rPh sb="387" eb="389">
      <t>ゼンタイ</t>
    </rPh>
    <rPh sb="389" eb="391">
      <t>ジンコウ</t>
    </rPh>
    <rPh sb="393" eb="395">
      <t>ケッサン</t>
    </rPh>
    <rPh sb="395" eb="397">
      <t>トウケイ</t>
    </rPh>
    <rPh sb="398" eb="400">
      <t>カダイ</t>
    </rPh>
    <rPh sb="400" eb="402">
      <t>ニュウリョク</t>
    </rPh>
    <rPh sb="409" eb="411">
      <t>ヘイセイ</t>
    </rPh>
    <rPh sb="413" eb="415">
      <t>ネンド</t>
    </rPh>
    <rPh sb="415" eb="416">
      <t>ブン</t>
    </rPh>
    <rPh sb="432" eb="434">
      <t>シュウセイ</t>
    </rPh>
    <rPh sb="441" eb="443">
      <t>シュウセイ</t>
    </rPh>
    <rPh sb="443" eb="444">
      <t>チ</t>
    </rPh>
    <rPh sb="445" eb="447">
      <t>ヒカク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</si>
</sst>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2369152"/>
        <c:axId val="8395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82369152"/>
        <c:axId val="83956480"/>
      </c:lineChart>
      <c:dateAx>
        <c:axId val="82369152"/>
        <c:scaling>
          <c:orientation val="minMax"/>
        </c:scaling>
        <c:delete val="1"/>
        <c:axPos val="b"/>
        <c:numFmt formatCode="ge" sourceLinked="1"/>
        <c:majorTickMark val="none"/>
        <c:minorTickMark val="none"/>
        <c:tickLblPos val="none"/>
        <c:crossAx val="83956480"/>
        <c:crosses val="autoZero"/>
        <c:auto val="1"/>
        <c:lblOffset val="100"/>
        <c:baseTimeUnit val="years"/>
      </c:dateAx>
      <c:valAx>
        <c:axId val="8395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36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45.89</c:v>
                </c:pt>
                <c:pt idx="1">
                  <c:v>44.66</c:v>
                </c:pt>
                <c:pt idx="2">
                  <c:v>49.69</c:v>
                </c:pt>
                <c:pt idx="3">
                  <c:v>50.67</c:v>
                </c:pt>
                <c:pt idx="4">
                  <c:v>52.39</c:v>
                </c:pt>
              </c:numCache>
            </c:numRef>
          </c:val>
        </c:ser>
        <c:dLbls>
          <c:showLegendKey val="0"/>
          <c:showVal val="0"/>
          <c:showCatName val="0"/>
          <c:showSerName val="0"/>
          <c:showPercent val="0"/>
          <c:showBubbleSize val="0"/>
        </c:dLbls>
        <c:gapWidth val="150"/>
        <c:axId val="86842368"/>
        <c:axId val="8686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86842368"/>
        <c:axId val="86860928"/>
      </c:lineChart>
      <c:dateAx>
        <c:axId val="86842368"/>
        <c:scaling>
          <c:orientation val="minMax"/>
        </c:scaling>
        <c:delete val="1"/>
        <c:axPos val="b"/>
        <c:numFmt formatCode="ge" sourceLinked="1"/>
        <c:majorTickMark val="none"/>
        <c:minorTickMark val="none"/>
        <c:tickLblPos val="none"/>
        <c:crossAx val="86860928"/>
        <c:crosses val="autoZero"/>
        <c:auto val="1"/>
        <c:lblOffset val="100"/>
        <c:baseTimeUnit val="years"/>
      </c:dateAx>
      <c:valAx>
        <c:axId val="8686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4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53.03</c:v>
                </c:pt>
                <c:pt idx="1">
                  <c:v>54.05</c:v>
                </c:pt>
                <c:pt idx="2">
                  <c:v>54.68</c:v>
                </c:pt>
                <c:pt idx="3">
                  <c:v>57.51</c:v>
                </c:pt>
                <c:pt idx="4">
                  <c:v>55.75</c:v>
                </c:pt>
              </c:numCache>
            </c:numRef>
          </c:val>
        </c:ser>
        <c:dLbls>
          <c:showLegendKey val="0"/>
          <c:showVal val="0"/>
          <c:showCatName val="0"/>
          <c:showSerName val="0"/>
          <c:showPercent val="0"/>
          <c:showBubbleSize val="0"/>
        </c:dLbls>
        <c:gapWidth val="150"/>
        <c:axId val="86899328"/>
        <c:axId val="8690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86899328"/>
        <c:axId val="86909696"/>
      </c:lineChart>
      <c:dateAx>
        <c:axId val="86899328"/>
        <c:scaling>
          <c:orientation val="minMax"/>
        </c:scaling>
        <c:delete val="1"/>
        <c:axPos val="b"/>
        <c:numFmt formatCode="ge" sourceLinked="1"/>
        <c:majorTickMark val="none"/>
        <c:minorTickMark val="none"/>
        <c:tickLblPos val="none"/>
        <c:crossAx val="86909696"/>
        <c:crosses val="autoZero"/>
        <c:auto val="1"/>
        <c:lblOffset val="100"/>
        <c:baseTimeUnit val="years"/>
      </c:dateAx>
      <c:valAx>
        <c:axId val="8690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9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85.48</c:v>
                </c:pt>
                <c:pt idx="1">
                  <c:v>85.06</c:v>
                </c:pt>
                <c:pt idx="2">
                  <c:v>86.39</c:v>
                </c:pt>
                <c:pt idx="3">
                  <c:v>88.27</c:v>
                </c:pt>
                <c:pt idx="4">
                  <c:v>90.51</c:v>
                </c:pt>
              </c:numCache>
            </c:numRef>
          </c:val>
        </c:ser>
        <c:dLbls>
          <c:showLegendKey val="0"/>
          <c:showVal val="0"/>
          <c:showCatName val="0"/>
          <c:showSerName val="0"/>
          <c:showPercent val="0"/>
          <c:showBubbleSize val="0"/>
        </c:dLbls>
        <c:gapWidth val="150"/>
        <c:axId val="83990784"/>
        <c:axId val="8399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990784"/>
        <c:axId val="83997056"/>
      </c:lineChart>
      <c:dateAx>
        <c:axId val="83990784"/>
        <c:scaling>
          <c:orientation val="minMax"/>
        </c:scaling>
        <c:delete val="1"/>
        <c:axPos val="b"/>
        <c:numFmt formatCode="ge" sourceLinked="1"/>
        <c:majorTickMark val="none"/>
        <c:minorTickMark val="none"/>
        <c:tickLblPos val="none"/>
        <c:crossAx val="83997056"/>
        <c:crosses val="autoZero"/>
        <c:auto val="1"/>
        <c:lblOffset val="100"/>
        <c:baseTimeUnit val="years"/>
      </c:dateAx>
      <c:valAx>
        <c:axId val="8399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99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424576"/>
        <c:axId val="8443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424576"/>
        <c:axId val="84430848"/>
      </c:lineChart>
      <c:dateAx>
        <c:axId val="84424576"/>
        <c:scaling>
          <c:orientation val="minMax"/>
        </c:scaling>
        <c:delete val="1"/>
        <c:axPos val="b"/>
        <c:numFmt formatCode="ge" sourceLinked="1"/>
        <c:majorTickMark val="none"/>
        <c:minorTickMark val="none"/>
        <c:tickLblPos val="none"/>
        <c:crossAx val="84430848"/>
        <c:crosses val="autoZero"/>
        <c:auto val="1"/>
        <c:lblOffset val="100"/>
        <c:baseTimeUnit val="years"/>
      </c:dateAx>
      <c:valAx>
        <c:axId val="8443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2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461056"/>
        <c:axId val="8446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461056"/>
        <c:axId val="84462976"/>
      </c:lineChart>
      <c:dateAx>
        <c:axId val="84461056"/>
        <c:scaling>
          <c:orientation val="minMax"/>
        </c:scaling>
        <c:delete val="1"/>
        <c:axPos val="b"/>
        <c:numFmt formatCode="ge" sourceLinked="1"/>
        <c:majorTickMark val="none"/>
        <c:minorTickMark val="none"/>
        <c:tickLblPos val="none"/>
        <c:crossAx val="84462976"/>
        <c:crosses val="autoZero"/>
        <c:auto val="1"/>
        <c:lblOffset val="100"/>
        <c:baseTimeUnit val="years"/>
      </c:dateAx>
      <c:valAx>
        <c:axId val="8446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6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676992"/>
        <c:axId val="8667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676992"/>
        <c:axId val="86678912"/>
      </c:lineChart>
      <c:dateAx>
        <c:axId val="86676992"/>
        <c:scaling>
          <c:orientation val="minMax"/>
        </c:scaling>
        <c:delete val="1"/>
        <c:axPos val="b"/>
        <c:numFmt formatCode="ge" sourceLinked="1"/>
        <c:majorTickMark val="none"/>
        <c:minorTickMark val="none"/>
        <c:tickLblPos val="none"/>
        <c:crossAx val="86678912"/>
        <c:crosses val="autoZero"/>
        <c:auto val="1"/>
        <c:lblOffset val="100"/>
        <c:baseTimeUnit val="years"/>
      </c:dateAx>
      <c:valAx>
        <c:axId val="8667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7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028672"/>
        <c:axId val="8803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028672"/>
        <c:axId val="88030592"/>
      </c:lineChart>
      <c:dateAx>
        <c:axId val="88028672"/>
        <c:scaling>
          <c:orientation val="minMax"/>
        </c:scaling>
        <c:delete val="1"/>
        <c:axPos val="b"/>
        <c:numFmt formatCode="ge" sourceLinked="1"/>
        <c:majorTickMark val="none"/>
        <c:minorTickMark val="none"/>
        <c:tickLblPos val="none"/>
        <c:crossAx val="88030592"/>
        <c:crosses val="autoZero"/>
        <c:auto val="1"/>
        <c:lblOffset val="100"/>
        <c:baseTimeUnit val="years"/>
      </c:dateAx>
      <c:valAx>
        <c:axId val="880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1497.66</c:v>
                </c:pt>
                <c:pt idx="1">
                  <c:v>1369.6</c:v>
                </c:pt>
                <c:pt idx="2">
                  <c:v>1336.6</c:v>
                </c:pt>
                <c:pt idx="3">
                  <c:v>1136.03</c:v>
                </c:pt>
                <c:pt idx="4">
                  <c:v>1026.18</c:v>
                </c:pt>
              </c:numCache>
            </c:numRef>
          </c:val>
        </c:ser>
        <c:dLbls>
          <c:showLegendKey val="0"/>
          <c:showVal val="0"/>
          <c:showCatName val="0"/>
          <c:showSerName val="0"/>
          <c:showPercent val="0"/>
          <c:showBubbleSize val="0"/>
        </c:dLbls>
        <c:gapWidth val="150"/>
        <c:axId val="88065152"/>
        <c:axId val="8806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88065152"/>
        <c:axId val="88067072"/>
      </c:lineChart>
      <c:dateAx>
        <c:axId val="88065152"/>
        <c:scaling>
          <c:orientation val="minMax"/>
        </c:scaling>
        <c:delete val="1"/>
        <c:axPos val="b"/>
        <c:numFmt formatCode="ge" sourceLinked="1"/>
        <c:majorTickMark val="none"/>
        <c:minorTickMark val="none"/>
        <c:tickLblPos val="none"/>
        <c:crossAx val="88067072"/>
        <c:crosses val="autoZero"/>
        <c:auto val="1"/>
        <c:lblOffset val="100"/>
        <c:baseTimeUnit val="years"/>
      </c:dateAx>
      <c:valAx>
        <c:axId val="8806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6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116.82</c:v>
                </c:pt>
                <c:pt idx="1">
                  <c:v>103.31</c:v>
                </c:pt>
                <c:pt idx="2">
                  <c:v>102.22</c:v>
                </c:pt>
                <c:pt idx="3">
                  <c:v>101.65</c:v>
                </c:pt>
                <c:pt idx="4">
                  <c:v>105.78</c:v>
                </c:pt>
              </c:numCache>
            </c:numRef>
          </c:val>
        </c:ser>
        <c:dLbls>
          <c:showLegendKey val="0"/>
          <c:showVal val="0"/>
          <c:showCatName val="0"/>
          <c:showSerName val="0"/>
          <c:showPercent val="0"/>
          <c:showBubbleSize val="0"/>
        </c:dLbls>
        <c:gapWidth val="150"/>
        <c:axId val="86799104"/>
        <c:axId val="8680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86799104"/>
        <c:axId val="86801024"/>
      </c:lineChart>
      <c:dateAx>
        <c:axId val="86799104"/>
        <c:scaling>
          <c:orientation val="minMax"/>
        </c:scaling>
        <c:delete val="1"/>
        <c:axPos val="b"/>
        <c:numFmt formatCode="ge" sourceLinked="1"/>
        <c:majorTickMark val="none"/>
        <c:minorTickMark val="none"/>
        <c:tickLblPos val="none"/>
        <c:crossAx val="86801024"/>
        <c:crosses val="autoZero"/>
        <c:auto val="1"/>
        <c:lblOffset val="100"/>
        <c:baseTimeUnit val="years"/>
      </c:dateAx>
      <c:valAx>
        <c:axId val="8680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9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112.95</c:v>
                </c:pt>
                <c:pt idx="1">
                  <c:v>129.21</c:v>
                </c:pt>
                <c:pt idx="2">
                  <c:v>132.31</c:v>
                </c:pt>
                <c:pt idx="3">
                  <c:v>133.61000000000001</c:v>
                </c:pt>
                <c:pt idx="4">
                  <c:v>129.08000000000001</c:v>
                </c:pt>
              </c:numCache>
            </c:numRef>
          </c:val>
        </c:ser>
        <c:dLbls>
          <c:showLegendKey val="0"/>
          <c:showVal val="0"/>
          <c:showCatName val="0"/>
          <c:showSerName val="0"/>
          <c:showPercent val="0"/>
          <c:showBubbleSize val="0"/>
        </c:dLbls>
        <c:gapWidth val="150"/>
        <c:axId val="86822272"/>
        <c:axId val="8682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86822272"/>
        <c:axId val="86824448"/>
      </c:lineChart>
      <c:dateAx>
        <c:axId val="86822272"/>
        <c:scaling>
          <c:orientation val="minMax"/>
        </c:scaling>
        <c:delete val="1"/>
        <c:axPos val="b"/>
        <c:numFmt formatCode="ge" sourceLinked="1"/>
        <c:majorTickMark val="none"/>
        <c:minorTickMark val="none"/>
        <c:tickLblPos val="none"/>
        <c:crossAx val="86824448"/>
        <c:crosses val="autoZero"/>
        <c:auto val="1"/>
        <c:lblOffset val="100"/>
        <c:baseTimeUnit val="years"/>
      </c:dateAx>
      <c:valAx>
        <c:axId val="8682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2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8" zoomScaleNormal="100" workbookViewId="0">
      <selection activeCell="BJ30" sqref="BJ30"/>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高知県　越知町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122</v>
      </c>
      <c r="AE8" s="49"/>
      <c r="AF8" s="49"/>
      <c r="AG8" s="49"/>
      <c r="AH8" s="49"/>
      <c r="AI8" s="49"/>
      <c r="AJ8" s="49"/>
      <c r="AK8" s="4"/>
      <c r="AL8" s="50">
        <f>データ!S6</f>
        <v>5906</v>
      </c>
      <c r="AM8" s="50"/>
      <c r="AN8" s="50"/>
      <c r="AO8" s="50"/>
      <c r="AP8" s="50"/>
      <c r="AQ8" s="50"/>
      <c r="AR8" s="50"/>
      <c r="AS8" s="50"/>
      <c r="AT8" s="45">
        <f>データ!T6</f>
        <v>111.95</v>
      </c>
      <c r="AU8" s="45"/>
      <c r="AV8" s="45"/>
      <c r="AW8" s="45"/>
      <c r="AX8" s="45"/>
      <c r="AY8" s="45"/>
      <c r="AZ8" s="45"/>
      <c r="BA8" s="45"/>
      <c r="BB8" s="45">
        <f>データ!U6</f>
        <v>52.76</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64.03</v>
      </c>
      <c r="Q10" s="45"/>
      <c r="R10" s="45"/>
      <c r="S10" s="45"/>
      <c r="T10" s="45"/>
      <c r="U10" s="45"/>
      <c r="V10" s="45"/>
      <c r="W10" s="45">
        <f>データ!Q6</f>
        <v>100</v>
      </c>
      <c r="X10" s="45"/>
      <c r="Y10" s="45"/>
      <c r="Z10" s="45"/>
      <c r="AA10" s="45"/>
      <c r="AB10" s="45"/>
      <c r="AC10" s="45"/>
      <c r="AD10" s="50">
        <f>データ!R6</f>
        <v>2268</v>
      </c>
      <c r="AE10" s="50"/>
      <c r="AF10" s="50"/>
      <c r="AG10" s="50"/>
      <c r="AH10" s="50"/>
      <c r="AI10" s="50"/>
      <c r="AJ10" s="50"/>
      <c r="AK10" s="2"/>
      <c r="AL10" s="50">
        <f>データ!V6</f>
        <v>3751</v>
      </c>
      <c r="AM10" s="50"/>
      <c r="AN10" s="50"/>
      <c r="AO10" s="50"/>
      <c r="AP10" s="50"/>
      <c r="AQ10" s="50"/>
      <c r="AR10" s="50"/>
      <c r="AS10" s="50"/>
      <c r="AT10" s="45">
        <f>データ!W6</f>
        <v>0.81</v>
      </c>
      <c r="AU10" s="45"/>
      <c r="AV10" s="45"/>
      <c r="AW10" s="45"/>
      <c r="AX10" s="45"/>
      <c r="AY10" s="45"/>
      <c r="AZ10" s="45"/>
      <c r="BA10" s="45"/>
      <c r="BB10" s="45">
        <f>データ!X6</f>
        <v>4630.8599999999997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121</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394033</v>
      </c>
      <c r="D6" s="33">
        <f t="shared" si="3"/>
        <v>47</v>
      </c>
      <c r="E6" s="33">
        <f t="shared" si="3"/>
        <v>17</v>
      </c>
      <c r="F6" s="33">
        <f t="shared" si="3"/>
        <v>4</v>
      </c>
      <c r="G6" s="33">
        <f t="shared" si="3"/>
        <v>0</v>
      </c>
      <c r="H6" s="33" t="str">
        <f t="shared" si="3"/>
        <v>高知県　越知町</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64.03</v>
      </c>
      <c r="Q6" s="34">
        <f t="shared" si="3"/>
        <v>100</v>
      </c>
      <c r="R6" s="34">
        <f t="shared" si="3"/>
        <v>2268</v>
      </c>
      <c r="S6" s="34">
        <f t="shared" si="3"/>
        <v>5906</v>
      </c>
      <c r="T6" s="34">
        <f t="shared" si="3"/>
        <v>111.95</v>
      </c>
      <c r="U6" s="34">
        <f t="shared" si="3"/>
        <v>52.76</v>
      </c>
      <c r="V6" s="34">
        <f t="shared" si="3"/>
        <v>3751</v>
      </c>
      <c r="W6" s="34">
        <f t="shared" si="3"/>
        <v>0.81</v>
      </c>
      <c r="X6" s="34">
        <f t="shared" si="3"/>
        <v>4630.8599999999997</v>
      </c>
      <c r="Y6" s="35">
        <f>IF(Y7="",NA(),Y7)</f>
        <v>85.48</v>
      </c>
      <c r="Z6" s="35">
        <f t="shared" ref="Z6:AH6" si="4">IF(Z7="",NA(),Z7)</f>
        <v>85.06</v>
      </c>
      <c r="AA6" s="35">
        <f t="shared" si="4"/>
        <v>86.39</v>
      </c>
      <c r="AB6" s="35">
        <f t="shared" si="4"/>
        <v>88.27</v>
      </c>
      <c r="AC6" s="35">
        <f t="shared" si="4"/>
        <v>90.51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1497.66</v>
      </c>
      <c r="BG6" s="35">
        <f t="shared" ref="BG6:BO6" si="7">IF(BG7="",NA(),BG7)</f>
        <v>1369.6</v>
      </c>
      <c r="BH6" s="35">
        <f t="shared" si="7"/>
        <v>1336.6</v>
      </c>
      <c r="BI6" s="35">
        <f t="shared" si="7"/>
        <v>1136.03</v>
      </c>
      <c r="BJ6" s="35">
        <f t="shared" si="7"/>
        <v>1026.18</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116.82</v>
      </c>
      <c r="BR6" s="35">
        <f t="shared" ref="BR6:BZ6" si="8">IF(BR7="",NA(),BR7)</f>
        <v>103.31</v>
      </c>
      <c r="BS6" s="35">
        <f t="shared" si="8"/>
        <v>102.22</v>
      </c>
      <c r="BT6" s="35">
        <f t="shared" si="8"/>
        <v>101.65</v>
      </c>
      <c r="BU6" s="35">
        <f t="shared" si="8"/>
        <v>105.78</v>
      </c>
      <c r="BV6" s="35">
        <f t="shared" si="8"/>
        <v>62.83</v>
      </c>
      <c r="BW6" s="35">
        <f t="shared" si="8"/>
        <v>64.63</v>
      </c>
      <c r="BX6" s="35">
        <f t="shared" si="8"/>
        <v>66.56</v>
      </c>
      <c r="BY6" s="35">
        <f t="shared" si="8"/>
        <v>66.22</v>
      </c>
      <c r="BZ6" s="35">
        <f t="shared" si="8"/>
        <v>69.87</v>
      </c>
      <c r="CA6" s="34" t="str">
        <f>IF(CA7="","",IF(CA7="-","【-】","【"&amp;SUBSTITUTE(TEXT(CA7,"#,##0.00"),"-","△")&amp;"】"))</f>
        <v>【69.80】</v>
      </c>
      <c r="CB6" s="35">
        <f>IF(CB7="",NA(),CB7)</f>
        <v>112.95</v>
      </c>
      <c r="CC6" s="35">
        <f t="shared" ref="CC6:CK6" si="9">IF(CC7="",NA(),CC7)</f>
        <v>129.21</v>
      </c>
      <c r="CD6" s="35">
        <f t="shared" si="9"/>
        <v>132.31</v>
      </c>
      <c r="CE6" s="35">
        <f t="shared" si="9"/>
        <v>133.61000000000001</v>
      </c>
      <c r="CF6" s="35">
        <f t="shared" si="9"/>
        <v>129.08000000000001</v>
      </c>
      <c r="CG6" s="35">
        <f t="shared" si="9"/>
        <v>250.43</v>
      </c>
      <c r="CH6" s="35">
        <f t="shared" si="9"/>
        <v>245.75</v>
      </c>
      <c r="CI6" s="35">
        <f t="shared" si="9"/>
        <v>244.29</v>
      </c>
      <c r="CJ6" s="35">
        <f t="shared" si="9"/>
        <v>246.72</v>
      </c>
      <c r="CK6" s="35">
        <f t="shared" si="9"/>
        <v>234.96</v>
      </c>
      <c r="CL6" s="34" t="str">
        <f>IF(CL7="","",IF(CL7="-","【-】","【"&amp;SUBSTITUTE(TEXT(CL7,"#,##0.00"),"-","△")&amp;"】"))</f>
        <v>【232.54】</v>
      </c>
      <c r="CM6" s="35">
        <f>IF(CM7="",NA(),CM7)</f>
        <v>45.89</v>
      </c>
      <c r="CN6" s="35">
        <f t="shared" ref="CN6:CV6" si="10">IF(CN7="",NA(),CN7)</f>
        <v>44.66</v>
      </c>
      <c r="CO6" s="35">
        <f t="shared" si="10"/>
        <v>49.69</v>
      </c>
      <c r="CP6" s="35">
        <f t="shared" si="10"/>
        <v>50.67</v>
      </c>
      <c r="CQ6" s="35">
        <f t="shared" si="10"/>
        <v>52.39</v>
      </c>
      <c r="CR6" s="35">
        <f t="shared" si="10"/>
        <v>42.31</v>
      </c>
      <c r="CS6" s="35">
        <f t="shared" si="10"/>
        <v>43.65</v>
      </c>
      <c r="CT6" s="35">
        <f t="shared" si="10"/>
        <v>43.58</v>
      </c>
      <c r="CU6" s="35">
        <f t="shared" si="10"/>
        <v>41.35</v>
      </c>
      <c r="CV6" s="35">
        <f t="shared" si="10"/>
        <v>42.9</v>
      </c>
      <c r="CW6" s="34" t="str">
        <f>IF(CW7="","",IF(CW7="-","【-】","【"&amp;SUBSTITUTE(TEXT(CW7,"#,##0.00"),"-","△")&amp;"】"))</f>
        <v>【42.17】</v>
      </c>
      <c r="CX6" s="35">
        <f>IF(CX7="",NA(),CX7)</f>
        <v>53.03</v>
      </c>
      <c r="CY6" s="35">
        <f t="shared" ref="CY6:DG6" si="11">IF(CY7="",NA(),CY7)</f>
        <v>54.05</v>
      </c>
      <c r="CZ6" s="35">
        <f t="shared" si="11"/>
        <v>54.68</v>
      </c>
      <c r="DA6" s="35">
        <f t="shared" si="11"/>
        <v>57.51</v>
      </c>
      <c r="DB6" s="35">
        <f t="shared" si="11"/>
        <v>55.75</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c r="A7" s="28"/>
      <c r="B7" s="37">
        <v>2016</v>
      </c>
      <c r="C7" s="37">
        <v>394033</v>
      </c>
      <c r="D7" s="37">
        <v>47</v>
      </c>
      <c r="E7" s="37">
        <v>17</v>
      </c>
      <c r="F7" s="37">
        <v>4</v>
      </c>
      <c r="G7" s="37">
        <v>0</v>
      </c>
      <c r="H7" s="37" t="s">
        <v>109</v>
      </c>
      <c r="I7" s="37" t="s">
        <v>110</v>
      </c>
      <c r="J7" s="37" t="s">
        <v>111</v>
      </c>
      <c r="K7" s="37" t="s">
        <v>112</v>
      </c>
      <c r="L7" s="37" t="s">
        <v>113</v>
      </c>
      <c r="M7" s="37"/>
      <c r="N7" s="38" t="s">
        <v>114</v>
      </c>
      <c r="O7" s="38" t="s">
        <v>115</v>
      </c>
      <c r="P7" s="38">
        <v>64.03</v>
      </c>
      <c r="Q7" s="38">
        <v>100</v>
      </c>
      <c r="R7" s="38">
        <v>2268</v>
      </c>
      <c r="S7" s="38">
        <v>5906</v>
      </c>
      <c r="T7" s="38">
        <v>111.95</v>
      </c>
      <c r="U7" s="38">
        <v>52.76</v>
      </c>
      <c r="V7" s="38">
        <v>3751</v>
      </c>
      <c r="W7" s="38">
        <v>0.81</v>
      </c>
      <c r="X7" s="38">
        <v>4630.8599999999997</v>
      </c>
      <c r="Y7" s="38">
        <v>85.48</v>
      </c>
      <c r="Z7" s="38">
        <v>85.06</v>
      </c>
      <c r="AA7" s="38">
        <v>86.39</v>
      </c>
      <c r="AB7" s="38">
        <v>88.27</v>
      </c>
      <c r="AC7" s="38">
        <v>90.51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1497.66</v>
      </c>
      <c r="BG7" s="38">
        <v>1369.6</v>
      </c>
      <c r="BH7" s="38">
        <v>1336.6</v>
      </c>
      <c r="BI7" s="38">
        <v>1136.03</v>
      </c>
      <c r="BJ7" s="38">
        <v>1026.18</v>
      </c>
      <c r="BK7" s="38">
        <v>1622.51</v>
      </c>
      <c r="BL7" s="38">
        <v>1569.13</v>
      </c>
      <c r="BM7" s="38">
        <v>1436</v>
      </c>
      <c r="BN7" s="38">
        <v>1434.89</v>
      </c>
      <c r="BO7" s="38">
        <v>1298.9100000000001</v>
      </c>
      <c r="BP7" s="38">
        <v>1348.09</v>
      </c>
      <c r="BQ7" s="38">
        <v>116.82</v>
      </c>
      <c r="BR7" s="38">
        <v>103.31</v>
      </c>
      <c r="BS7" s="38">
        <v>102.22</v>
      </c>
      <c r="BT7" s="38">
        <v>101.65</v>
      </c>
      <c r="BU7" s="38">
        <v>105.78</v>
      </c>
      <c r="BV7" s="38">
        <v>62.83</v>
      </c>
      <c r="BW7" s="38">
        <v>64.63</v>
      </c>
      <c r="BX7" s="38">
        <v>66.56</v>
      </c>
      <c r="BY7" s="38">
        <v>66.22</v>
      </c>
      <c r="BZ7" s="38">
        <v>69.87</v>
      </c>
      <c r="CA7" s="38">
        <v>69.8</v>
      </c>
      <c r="CB7" s="38">
        <v>112.95</v>
      </c>
      <c r="CC7" s="38">
        <v>129.21</v>
      </c>
      <c r="CD7" s="38">
        <v>132.31</v>
      </c>
      <c r="CE7" s="38">
        <v>133.61000000000001</v>
      </c>
      <c r="CF7" s="38">
        <v>129.08000000000001</v>
      </c>
      <c r="CG7" s="38">
        <v>250.43</v>
      </c>
      <c r="CH7" s="38">
        <v>245.75</v>
      </c>
      <c r="CI7" s="38">
        <v>244.29</v>
      </c>
      <c r="CJ7" s="38">
        <v>246.72</v>
      </c>
      <c r="CK7" s="38">
        <v>234.96</v>
      </c>
      <c r="CL7" s="38">
        <v>232.54</v>
      </c>
      <c r="CM7" s="38">
        <v>45.89</v>
      </c>
      <c r="CN7" s="38">
        <v>44.66</v>
      </c>
      <c r="CO7" s="38">
        <v>49.69</v>
      </c>
      <c r="CP7" s="38">
        <v>50.67</v>
      </c>
      <c r="CQ7" s="38">
        <v>52.39</v>
      </c>
      <c r="CR7" s="38">
        <v>42.31</v>
      </c>
      <c r="CS7" s="38">
        <v>43.65</v>
      </c>
      <c r="CT7" s="38">
        <v>43.58</v>
      </c>
      <c r="CU7" s="38">
        <v>41.35</v>
      </c>
      <c r="CV7" s="38">
        <v>42.9</v>
      </c>
      <c r="CW7" s="38">
        <v>42.17</v>
      </c>
      <c r="CX7" s="38">
        <v>53.03</v>
      </c>
      <c r="CY7" s="38">
        <v>54.05</v>
      </c>
      <c r="CZ7" s="38">
        <v>54.68</v>
      </c>
      <c r="DA7" s="38">
        <v>57.51</v>
      </c>
      <c r="DB7" s="38">
        <v>55.75</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2018-03-02T01:23:00Z</cp:lastPrinted>
  <dcterms:created xsi:type="dcterms:W3CDTF">2017-12-25T02:22:34Z</dcterms:created>
  <dcterms:modified xsi:type="dcterms:W3CDTF">2018-03-02T01:23:41Z</dcterms:modified>
</cp:coreProperties>
</file>