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154技術監理係\山崎康弘\H29業務\3農集\農集H29\02農業集落排水事業\調査物\経営企業に係る「経営比較分析表」の分析及び公表について\回答\"/>
    </mc:Choice>
  </mc:AlternateContent>
  <workbookProtection workbookPassword="B319" lockStructure="1"/>
  <bookViews>
    <workbookView xWindow="0" yWindow="0" windowWidth="28800" windowHeight="1218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<sst xmlns="http://schemas.openxmlformats.org/spreadsheetml/2006/main" count="240" uniqueCount="125">
  <si>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</si>
  <si>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</si>
  <si>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</si>
  <si>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</si>
  <si>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</si>
  <si>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</si>
  <si>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</si>
  <si>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</si>
  <si>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</si>
  <si>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</si>
  <si>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</si>
  <si>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</si>
  <si>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</si>
  <si>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</si>
  <si>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</si>
  <si>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</si>
  <si>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</si>
  <si>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</si>
  <si>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</si>
  <si>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</si>
  <si>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</si>
  <si>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</si>
  <si>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</si>
  <si>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</si>
  <si>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</si>
  <si>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</si>
  <si>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</si>
  <si>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</si>
  <si>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</si>
  <si>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</si>
  <si>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</si>
  <si>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</si>
  <si>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</si>
  <si>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</si>
  <si>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</si>
  <si>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</si>
  <si>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</si>
  <si>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</si>
  <si>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</si>
  <si>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</si>
  <si>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</si>
  <si>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</si>
  <si>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</si>
  <si>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</si>
  <si>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</si>
  <si>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</si>
  <si>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</si>
  <si>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</si>
  <si>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</si>
  <si>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</si>
  <si>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</si>
  <si>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</si>
  <si>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</si>
  <si>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</si>
  <si>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</si>
  <si>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</si>
  <si>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</si>
  <si>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</si>
  <si>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</si>
  <si>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</si>
  <si>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</si>
  <si>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</si>
  <si>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</si>
  <si>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</si>
  <si>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</si>
  <si>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</si>
  <si>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</si>
  <si>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</si>
  <si>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</si>
  <si>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</si>
  <si>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</si>
  <si>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</si>
  <si>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</si>
  <si>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</si>
  <si>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</si>
  <si>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</si>
  <si>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</si>
  <si>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</si>
  <si>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</si>
  <si>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</si>
  <si>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</si>
  <si>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</si>
  <si>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</si>
  <si>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</si>
  <si>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</si>
  <si>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</si>
  <si>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</si>
  <si>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</si>
  <si>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</si>
  <si>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</si>
  <si>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</si>
  <si>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</si>
  <si>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</si>
  <si>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</si>
  <si>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</si>
  <si>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</si>
  <si>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</si>
  <si>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</si>
  <si>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</si>
  <si>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</si>
  <si>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</si>
  <si>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</si>
  <si>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</si>
  <si>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</si>
  <si>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</si>
  <si>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</si>
  <si>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</si>
  <si>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</si>
  <si>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</si>
  <si>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佐川町</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</si>
  <si>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</si>
  <si>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</si>
  <si>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</si>
  <si>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</si>
  <si>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</si>
  <si>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</si>
  <si>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</si>
  <si>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</si>
  <si>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</si>
  <si>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</si>
  <si>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</si>
  <si>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③管渠改善率については、0%であり管渠の更新、改善が行われていない現状である。　　　　　　　　当該施設については、平成14年度に供用開始しており、管渠施設以外の設備においても、老朽化が進んでいるため、その対策を講じる必要がある。</t>
    <rPh sb="1" eb="2">
      <t>カン</t>
    </rPh>
    <rPh sb="2" eb="3">
      <t>キョ</t>
    </rPh>
    <rPh sb="3" eb="5">
      <t>カイゼン</t>
    </rPh>
    <rPh sb="5" eb="6">
      <t>リツ</t>
    </rPh>
    <rPh sb="17" eb="18">
      <t>カン</t>
    </rPh>
    <rPh sb="18" eb="19">
      <t>キョ</t>
    </rPh>
    <rPh sb="20" eb="22">
      <t>コウシン</t>
    </rPh>
    <rPh sb="23" eb="25">
      <t>カイゼン</t>
    </rPh>
    <rPh sb="26" eb="27">
      <t>オコナ</t>
    </rPh>
    <rPh sb="33" eb="35">
      <t>ゲンジョウ</t>
    </rPh>
    <rPh sb="47" eb="49">
      <t>トウガイ</t>
    </rPh>
    <rPh sb="49" eb="51">
      <t>シセツ</t>
    </rPh>
    <rPh sb="57" eb="59">
      <t>ヘイセイ</t>
    </rPh>
    <rPh sb="61" eb="63">
      <t>ネンド</t>
    </rPh>
    <rPh sb="64" eb="66">
      <t>キョウヨウ</t>
    </rPh>
    <rPh sb="66" eb="68">
      <t>カイシ</t>
    </rPh>
    <rPh sb="73" eb="74">
      <t>カン</t>
    </rPh>
    <rPh sb="74" eb="75">
      <t>キョ</t>
    </rPh>
    <rPh sb="75" eb="77">
      <t>シセツ</t>
    </rPh>
    <rPh sb="77" eb="79">
      <t>イガイ</t>
    </rPh>
    <rPh sb="80" eb="82">
      <t>セツビ</t>
    </rPh>
    <rPh sb="88" eb="91">
      <t>ロウキュウカ</t>
    </rPh>
    <rPh sb="92" eb="93">
      <t>スス</t>
    </rPh>
    <rPh sb="102" eb="104">
      <t>タイサク</t>
    </rPh>
    <rPh sb="105" eb="106">
      <t>コウ</t>
    </rPh>
    <rPh sb="108" eb="110">
      <t>ヒツヨウ</t>
    </rPh>
    <phoneticPr fontId="4"/>
  </si>
  <si>
    <t>非設置</t>
    <rPh sb="0" eb="1">
      <t>ヒ</t>
    </rPh>
    <rPh sb="1" eb="3">
      <t>セッチ</t>
    </rPh>
    <phoneticPr fontId="4"/>
  </si>
  <si>
    <t>①収益的収支比率の過年度については設備修繕などの特殊事業により比率が更に低下する年度はあるが100%に近い数値がでている。　　　　　　　　　　　　④企業債残高対事業規模比率、⑤経費回収率、⑥汚水処理原価、⑦施設利用率、⑧水洗化率については、類似団体の平均値と比較し良好な数値が示されているが、汚水処理にかかる経費のすべてを使用料収入により賄えていないため一般会計繰入金に頼っている。</t>
    <rPh sb="1" eb="3">
      <t>シュウエキ</t>
    </rPh>
    <rPh sb="3" eb="4">
      <t>テキ</t>
    </rPh>
    <rPh sb="4" eb="6">
      <t>シュウシ</t>
    </rPh>
    <rPh sb="6" eb="8">
      <t>ヒリツ</t>
    </rPh>
    <rPh sb="9" eb="12">
      <t>カネンド</t>
    </rPh>
    <rPh sb="17" eb="19">
      <t>セツビ</t>
    </rPh>
    <rPh sb="19" eb="21">
      <t>シュウゼン</t>
    </rPh>
    <rPh sb="24" eb="26">
      <t>トクシュ</t>
    </rPh>
    <rPh sb="26" eb="28">
      <t>ジギョウ</t>
    </rPh>
    <rPh sb="31" eb="33">
      <t>ヒリツ</t>
    </rPh>
    <rPh sb="34" eb="35">
      <t>サラ</t>
    </rPh>
    <rPh sb="36" eb="38">
      <t>テイカ</t>
    </rPh>
    <rPh sb="40" eb="42">
      <t>ネンド</t>
    </rPh>
    <rPh sb="51" eb="52">
      <t>チカ</t>
    </rPh>
    <rPh sb="53" eb="55">
      <t>スウチ</t>
    </rPh>
    <rPh sb="74" eb="76">
      <t>キギョウ</t>
    </rPh>
    <rPh sb="76" eb="77">
      <t>サイ</t>
    </rPh>
    <rPh sb="77" eb="79">
      <t>ザンダカ</t>
    </rPh>
    <rPh sb="79" eb="80">
      <t>タイ</t>
    </rPh>
    <rPh sb="80" eb="82">
      <t>ジギョウ</t>
    </rPh>
    <rPh sb="82" eb="84">
      <t>キボ</t>
    </rPh>
    <rPh sb="84" eb="86">
      <t>ヒリツ</t>
    </rPh>
    <rPh sb="88" eb="90">
      <t>ケイヒ</t>
    </rPh>
    <rPh sb="90" eb="92">
      <t>カイシュウ</t>
    </rPh>
    <rPh sb="92" eb="93">
      <t>リツ</t>
    </rPh>
    <rPh sb="95" eb="97">
      <t>オスイ</t>
    </rPh>
    <rPh sb="97" eb="99">
      <t>ショリ</t>
    </rPh>
    <rPh sb="99" eb="101">
      <t>ゲンカ</t>
    </rPh>
    <rPh sb="103" eb="105">
      <t>シセツ</t>
    </rPh>
    <rPh sb="105" eb="107">
      <t>リヨウ</t>
    </rPh>
    <rPh sb="107" eb="108">
      <t>リツ</t>
    </rPh>
    <rPh sb="110" eb="113">
      <t>スイセンカ</t>
    </rPh>
    <rPh sb="113" eb="114">
      <t>リツ</t>
    </rPh>
    <rPh sb="120" eb="122">
      <t>ルイジ</t>
    </rPh>
    <rPh sb="122" eb="124">
      <t>ダンタイ</t>
    </rPh>
    <rPh sb="125" eb="128">
      <t>ヘイキンチ</t>
    </rPh>
    <rPh sb="129" eb="131">
      <t>ヒカク</t>
    </rPh>
    <rPh sb="132" eb="134">
      <t>リョウコウ</t>
    </rPh>
    <rPh sb="135" eb="137">
      <t>スウチ</t>
    </rPh>
    <rPh sb="138" eb="139">
      <t>シメ</t>
    </rPh>
    <rPh sb="146" eb="148">
      <t>オスイ</t>
    </rPh>
    <rPh sb="148" eb="150">
      <t>ショリ</t>
    </rPh>
    <rPh sb="154" eb="156">
      <t>ケイヒ</t>
    </rPh>
    <rPh sb="161" eb="164">
      <t>シヨウリョウ</t>
    </rPh>
    <rPh sb="164" eb="166">
      <t>シュウニュウ</t>
    </rPh>
    <rPh sb="169" eb="170">
      <t>マカナ</t>
    </rPh>
    <rPh sb="177" eb="179">
      <t>イッパン</t>
    </rPh>
    <rPh sb="179" eb="181">
      <t>カイケイ</t>
    </rPh>
    <rPh sb="181" eb="184">
      <t>クリイレキン</t>
    </rPh>
    <rPh sb="185" eb="186">
      <t>タヨ</t>
    </rPh>
    <phoneticPr fontId="7"/>
  </si>
  <si>
    <t>今後は人口の自然減に伴う使用料の減や接続率の低下、施設の老朽化に伴う事業費の増が想定されており、経営の健全性が低下することが懸念される。施設の老朽化対策についても、現在の対処療法的な修繕から計画的修繕へ転換を図る必要があると考えており、平成28年度に最適整備構想を策定し、今後の具体的な修繕計画の立案を平成31年度に予定している。</t>
    <rPh sb="0" eb="2">
      <t>コンゴ</t>
    </rPh>
    <rPh sb="3" eb="5">
      <t>ジンコウ</t>
    </rPh>
    <rPh sb="6" eb="9">
      <t>シゼンゲン</t>
    </rPh>
    <rPh sb="10" eb="11">
      <t>トモナ</t>
    </rPh>
    <rPh sb="12" eb="15">
      <t>シヨウリョウ</t>
    </rPh>
    <rPh sb="16" eb="17">
      <t>ゲン</t>
    </rPh>
    <rPh sb="18" eb="20">
      <t>セツゾク</t>
    </rPh>
    <rPh sb="20" eb="21">
      <t>リツ</t>
    </rPh>
    <rPh sb="22" eb="24">
      <t>テイカ</t>
    </rPh>
    <rPh sb="25" eb="27">
      <t>シセツ</t>
    </rPh>
    <rPh sb="28" eb="31">
      <t>ロウキュウカ</t>
    </rPh>
    <rPh sb="32" eb="33">
      <t>トモナ</t>
    </rPh>
    <rPh sb="34" eb="37">
      <t>ジギョウヒ</t>
    </rPh>
    <rPh sb="38" eb="39">
      <t>ゾウ</t>
    </rPh>
    <rPh sb="40" eb="42">
      <t>ソウテイ</t>
    </rPh>
    <rPh sb="48" eb="50">
      <t>ケイエイ</t>
    </rPh>
    <rPh sb="51" eb="54">
      <t>ケンゼンセイ</t>
    </rPh>
    <rPh sb="55" eb="57">
      <t>テイカ</t>
    </rPh>
    <rPh sb="62" eb="64">
      <t>ケネン</t>
    </rPh>
    <rPh sb="68" eb="70">
      <t>シセツ</t>
    </rPh>
    <rPh sb="71" eb="74">
      <t>ロウキュウカ</t>
    </rPh>
    <rPh sb="74" eb="76">
      <t>タイサク</t>
    </rPh>
    <rPh sb="82" eb="84">
      <t>ゲンザイ</t>
    </rPh>
    <rPh sb="85" eb="86">
      <t>タイ</t>
    </rPh>
    <rPh sb="86" eb="87">
      <t>ショ</t>
    </rPh>
    <rPh sb="118" eb="120">
      <t>ヘイセイ</t>
    </rPh>
    <rPh sb="122" eb="124">
      <t>ネンド</t>
    </rPh>
    <rPh sb="151" eb="153">
      <t>ヘイセイ</t>
    </rPh>
    <rPh sb="155" eb="157">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</si>
</sst>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562288"/>
        <c:axId val="1752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117562288"/>
        <c:axId val="175226304"/>
      </c:lineChart>
      <c:dateAx>
        <c:axId val="117562288"/>
        <c:scaling>
          <c:orientation val="minMax"/>
        </c:scaling>
        <c:delete val="1"/>
        <c:axPos val="b"/>
        <c:numFmt formatCode="ge" sourceLinked="1"/>
        <c:majorTickMark val="none"/>
        <c:minorTickMark val="none"/>
        <c:tickLblPos val="none"/>
        <c:crossAx val="175226304"/>
        <c:crosses val="autoZero"/>
        <c:auto val="1"/>
        <c:lblOffset val="100"/>
        <c:baseTimeUnit val="years"/>
      </c:dateAx>
      <c:valAx>
        <c:axId val="1752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6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79.86</c:v>
                </c:pt>
                <c:pt idx="1">
                  <c:v>77.78</c:v>
                </c:pt>
                <c:pt idx="2">
                  <c:v>77.08</c:v>
                </c:pt>
                <c:pt idx="3">
                  <c:v>78.47</c:v>
                </c:pt>
                <c:pt idx="4">
                  <c:v>78.47</c:v>
                </c:pt>
              </c:numCache>
            </c:numRef>
          </c:val>
        </c:ser>
        <c:dLbls>
          <c:showLegendKey val="0"/>
          <c:showVal val="0"/>
          <c:showCatName val="0"/>
          <c:showSerName val="0"/>
          <c:showPercent val="0"/>
          <c:showBubbleSize val="0"/>
        </c:dLbls>
        <c:gapWidth val="150"/>
        <c:axId val="175624424"/>
        <c:axId val="17562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175624424"/>
        <c:axId val="175624816"/>
      </c:lineChart>
      <c:dateAx>
        <c:axId val="175624424"/>
        <c:scaling>
          <c:orientation val="minMax"/>
        </c:scaling>
        <c:delete val="1"/>
        <c:axPos val="b"/>
        <c:numFmt formatCode="ge" sourceLinked="1"/>
        <c:majorTickMark val="none"/>
        <c:minorTickMark val="none"/>
        <c:tickLblPos val="none"/>
        <c:crossAx val="175624816"/>
        <c:crosses val="autoZero"/>
        <c:auto val="1"/>
        <c:lblOffset val="100"/>
        <c:baseTimeUnit val="years"/>
      </c:dateAx>
      <c:valAx>
        <c:axId val="17562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2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83.81</c:v>
                </c:pt>
                <c:pt idx="1">
                  <c:v>85.38</c:v>
                </c:pt>
                <c:pt idx="2">
                  <c:v>86.11</c:v>
                </c:pt>
                <c:pt idx="3">
                  <c:v>85.62</c:v>
                </c:pt>
                <c:pt idx="4">
                  <c:v>85.75</c:v>
                </c:pt>
              </c:numCache>
            </c:numRef>
          </c:val>
        </c:ser>
        <c:dLbls>
          <c:showLegendKey val="0"/>
          <c:showVal val="0"/>
          <c:showCatName val="0"/>
          <c:showSerName val="0"/>
          <c:showPercent val="0"/>
          <c:showBubbleSize val="0"/>
        </c:dLbls>
        <c:gapWidth val="150"/>
        <c:axId val="175755120"/>
        <c:axId val="17575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175755120"/>
        <c:axId val="175755512"/>
      </c:lineChart>
      <c:dateAx>
        <c:axId val="175755120"/>
        <c:scaling>
          <c:orientation val="minMax"/>
        </c:scaling>
        <c:delete val="1"/>
        <c:axPos val="b"/>
        <c:numFmt formatCode="ge" sourceLinked="1"/>
        <c:majorTickMark val="none"/>
        <c:minorTickMark val="none"/>
        <c:tickLblPos val="none"/>
        <c:crossAx val="175755512"/>
        <c:crosses val="autoZero"/>
        <c:auto val="1"/>
        <c:lblOffset val="100"/>
        <c:baseTimeUnit val="years"/>
      </c:dateAx>
      <c:valAx>
        <c:axId val="17575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5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99.05</c:v>
                </c:pt>
                <c:pt idx="1">
                  <c:v>99.53</c:v>
                </c:pt>
                <c:pt idx="2">
                  <c:v>99.14</c:v>
                </c:pt>
                <c:pt idx="3">
                  <c:v>94.74</c:v>
                </c:pt>
                <c:pt idx="4">
                  <c:v>95.05</c:v>
                </c:pt>
              </c:numCache>
            </c:numRef>
          </c:val>
        </c:ser>
        <c:dLbls>
          <c:showLegendKey val="0"/>
          <c:showVal val="0"/>
          <c:showCatName val="0"/>
          <c:showSerName val="0"/>
          <c:showPercent val="0"/>
          <c:showBubbleSize val="0"/>
        </c:dLbls>
        <c:gapWidth val="150"/>
        <c:axId val="117573320"/>
        <c:axId val="1752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573320"/>
        <c:axId val="175279360"/>
      </c:lineChart>
      <c:dateAx>
        <c:axId val="117573320"/>
        <c:scaling>
          <c:orientation val="minMax"/>
        </c:scaling>
        <c:delete val="1"/>
        <c:axPos val="b"/>
        <c:numFmt formatCode="ge" sourceLinked="1"/>
        <c:majorTickMark val="none"/>
        <c:minorTickMark val="none"/>
        <c:tickLblPos val="none"/>
        <c:crossAx val="175279360"/>
        <c:crosses val="autoZero"/>
        <c:auto val="1"/>
        <c:lblOffset val="100"/>
        <c:baseTimeUnit val="years"/>
      </c:dateAx>
      <c:valAx>
        <c:axId val="1752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7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258400"/>
        <c:axId val="1752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258400"/>
        <c:axId val="175258784"/>
      </c:lineChart>
      <c:dateAx>
        <c:axId val="175258400"/>
        <c:scaling>
          <c:orientation val="minMax"/>
        </c:scaling>
        <c:delete val="1"/>
        <c:axPos val="b"/>
        <c:numFmt formatCode="ge" sourceLinked="1"/>
        <c:majorTickMark val="none"/>
        <c:minorTickMark val="none"/>
        <c:tickLblPos val="none"/>
        <c:crossAx val="175258784"/>
        <c:crosses val="autoZero"/>
        <c:auto val="1"/>
        <c:lblOffset val="100"/>
        <c:baseTimeUnit val="years"/>
      </c:dateAx>
      <c:valAx>
        <c:axId val="1752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312632"/>
        <c:axId val="17536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312632"/>
        <c:axId val="175369624"/>
      </c:lineChart>
      <c:dateAx>
        <c:axId val="175312632"/>
        <c:scaling>
          <c:orientation val="minMax"/>
        </c:scaling>
        <c:delete val="1"/>
        <c:axPos val="b"/>
        <c:numFmt formatCode="ge" sourceLinked="1"/>
        <c:majorTickMark val="none"/>
        <c:minorTickMark val="none"/>
        <c:tickLblPos val="none"/>
        <c:crossAx val="175369624"/>
        <c:crosses val="autoZero"/>
        <c:auto val="1"/>
        <c:lblOffset val="100"/>
        <c:baseTimeUnit val="years"/>
      </c:dateAx>
      <c:valAx>
        <c:axId val="17536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1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346064"/>
        <c:axId val="17534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346064"/>
        <c:axId val="175346456"/>
      </c:lineChart>
      <c:dateAx>
        <c:axId val="175346064"/>
        <c:scaling>
          <c:orientation val="minMax"/>
        </c:scaling>
        <c:delete val="1"/>
        <c:axPos val="b"/>
        <c:numFmt formatCode="ge" sourceLinked="1"/>
        <c:majorTickMark val="none"/>
        <c:minorTickMark val="none"/>
        <c:tickLblPos val="none"/>
        <c:crossAx val="175346456"/>
        <c:crosses val="autoZero"/>
        <c:auto val="1"/>
        <c:lblOffset val="100"/>
        <c:baseTimeUnit val="years"/>
      </c:dateAx>
      <c:valAx>
        <c:axId val="17534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4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347632"/>
        <c:axId val="17534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347632"/>
        <c:axId val="175348024"/>
      </c:lineChart>
      <c:dateAx>
        <c:axId val="175347632"/>
        <c:scaling>
          <c:orientation val="minMax"/>
        </c:scaling>
        <c:delete val="1"/>
        <c:axPos val="b"/>
        <c:numFmt formatCode="ge" sourceLinked="1"/>
        <c:majorTickMark val="none"/>
        <c:minorTickMark val="none"/>
        <c:tickLblPos val="none"/>
        <c:crossAx val="175348024"/>
        <c:crosses val="autoZero"/>
        <c:auto val="1"/>
        <c:lblOffset val="100"/>
        <c:baseTimeUnit val="years"/>
      </c:dateAx>
      <c:valAx>
        <c:axId val="17534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4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5349200"/>
        <c:axId val="1754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175349200"/>
        <c:axId val="175496768"/>
      </c:lineChart>
      <c:dateAx>
        <c:axId val="175349200"/>
        <c:scaling>
          <c:orientation val="minMax"/>
        </c:scaling>
        <c:delete val="1"/>
        <c:axPos val="b"/>
        <c:numFmt formatCode="ge" sourceLinked="1"/>
        <c:majorTickMark val="none"/>
        <c:minorTickMark val="none"/>
        <c:tickLblPos val="none"/>
        <c:crossAx val="175496768"/>
        <c:crosses val="autoZero"/>
        <c:auto val="1"/>
        <c:lblOffset val="100"/>
        <c:baseTimeUnit val="years"/>
      </c:dateAx>
      <c:valAx>
        <c:axId val="1754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4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112.56</c:v>
                </c:pt>
                <c:pt idx="1">
                  <c:v>108.93</c:v>
                </c:pt>
                <c:pt idx="2">
                  <c:v>76.760000000000005</c:v>
                </c:pt>
                <c:pt idx="3">
                  <c:v>95.8</c:v>
                </c:pt>
                <c:pt idx="4">
                  <c:v>57.05</c:v>
                </c:pt>
              </c:numCache>
            </c:numRef>
          </c:val>
        </c:ser>
        <c:dLbls>
          <c:showLegendKey val="0"/>
          <c:showVal val="0"/>
          <c:showCatName val="0"/>
          <c:showSerName val="0"/>
          <c:showPercent val="0"/>
          <c:showBubbleSize val="0"/>
        </c:dLbls>
        <c:gapWidth val="150"/>
        <c:axId val="175497944"/>
        <c:axId val="17549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175497944"/>
        <c:axId val="175498336"/>
      </c:lineChart>
      <c:dateAx>
        <c:axId val="175497944"/>
        <c:scaling>
          <c:orientation val="minMax"/>
        </c:scaling>
        <c:delete val="1"/>
        <c:axPos val="b"/>
        <c:numFmt formatCode="ge" sourceLinked="1"/>
        <c:majorTickMark val="none"/>
        <c:minorTickMark val="none"/>
        <c:tickLblPos val="none"/>
        <c:crossAx val="175498336"/>
        <c:crosses val="autoZero"/>
        <c:auto val="1"/>
        <c:lblOffset val="100"/>
        <c:baseTimeUnit val="years"/>
      </c:dateAx>
      <c:valAx>
        <c:axId val="17549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9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110.55</c:v>
                </c:pt>
                <c:pt idx="1">
                  <c:v>117.81</c:v>
                </c:pt>
                <c:pt idx="2">
                  <c:v>175.79</c:v>
                </c:pt>
                <c:pt idx="3">
                  <c:v>138.32</c:v>
                </c:pt>
                <c:pt idx="4">
                  <c:v>232.57</c:v>
                </c:pt>
              </c:numCache>
            </c:numRef>
          </c:val>
        </c:ser>
        <c:dLbls>
          <c:showLegendKey val="0"/>
          <c:showVal val="0"/>
          <c:showCatName val="0"/>
          <c:showSerName val="0"/>
          <c:showPercent val="0"/>
          <c:showBubbleSize val="0"/>
        </c:dLbls>
        <c:gapWidth val="150"/>
        <c:axId val="175499512"/>
        <c:axId val="1754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175499512"/>
        <c:axId val="175499904"/>
      </c:lineChart>
      <c:dateAx>
        <c:axId val="175499512"/>
        <c:scaling>
          <c:orientation val="minMax"/>
        </c:scaling>
        <c:delete val="1"/>
        <c:axPos val="b"/>
        <c:numFmt formatCode="ge" sourceLinked="1"/>
        <c:majorTickMark val="none"/>
        <c:minorTickMark val="none"/>
        <c:tickLblPos val="none"/>
        <c:crossAx val="175499904"/>
        <c:crosses val="autoZero"/>
        <c:auto val="1"/>
        <c:lblOffset val="100"/>
        <c:baseTimeUnit val="years"/>
      </c:dateAx>
      <c:valAx>
        <c:axId val="1754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9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佐川町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122</v>
      </c>
      <c r="AE8" s="49"/>
      <c r="AF8" s="49"/>
      <c r="AG8" s="49"/>
      <c r="AH8" s="49"/>
      <c r="AI8" s="49"/>
      <c r="AJ8" s="49"/>
      <c r="AK8" s="4"/>
      <c r="AL8" s="50">
        <f>データ!S6</f>
        <v>13223</v>
      </c>
      <c r="AM8" s="50"/>
      <c r="AN8" s="50"/>
      <c r="AO8" s="50"/>
      <c r="AP8" s="50"/>
      <c r="AQ8" s="50"/>
      <c r="AR8" s="50"/>
      <c r="AS8" s="50"/>
      <c r="AT8" s="45">
        <f>データ!T6</f>
        <v>100.8</v>
      </c>
      <c r="AU8" s="45"/>
      <c r="AV8" s="45"/>
      <c r="AW8" s="45"/>
      <c r="AX8" s="45"/>
      <c r="AY8" s="45"/>
      <c r="AZ8" s="45"/>
      <c r="BA8" s="45"/>
      <c r="BB8" s="45">
        <f>データ!U6</f>
        <v>131.18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3.52</v>
      </c>
      <c r="Q10" s="45"/>
      <c r="R10" s="45"/>
      <c r="S10" s="45"/>
      <c r="T10" s="45"/>
      <c r="U10" s="45"/>
      <c r="V10" s="45"/>
      <c r="W10" s="45">
        <f>データ!Q6</f>
        <v>100</v>
      </c>
      <c r="X10" s="45"/>
      <c r="Y10" s="45"/>
      <c r="Z10" s="45"/>
      <c r="AA10" s="45"/>
      <c r="AB10" s="45"/>
      <c r="AC10" s="45"/>
      <c r="AD10" s="50">
        <f>データ!R6</f>
        <v>3340</v>
      </c>
      <c r="AE10" s="50"/>
      <c r="AF10" s="50"/>
      <c r="AG10" s="50"/>
      <c r="AH10" s="50"/>
      <c r="AI10" s="50"/>
      <c r="AJ10" s="50"/>
      <c r="AK10" s="2"/>
      <c r="AL10" s="50">
        <f>データ!V6</f>
        <v>463</v>
      </c>
      <c r="AM10" s="50"/>
      <c r="AN10" s="50"/>
      <c r="AO10" s="50"/>
      <c r="AP10" s="50"/>
      <c r="AQ10" s="50"/>
      <c r="AR10" s="50"/>
      <c r="AS10" s="50"/>
      <c r="AT10" s="45">
        <f>データ!W6</f>
        <v>0.17</v>
      </c>
      <c r="AU10" s="45"/>
      <c r="AV10" s="45"/>
      <c r="AW10" s="45"/>
      <c r="AX10" s="45"/>
      <c r="AY10" s="45"/>
      <c r="AZ10" s="45"/>
      <c r="BA10" s="45"/>
      <c r="BB10" s="45">
        <f>データ!X6</f>
        <v>2723.53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394025</v>
      </c>
      <c r="D6" s="33">
        <f t="shared" si="3"/>
        <v>47</v>
      </c>
      <c r="E6" s="33">
        <f t="shared" si="3"/>
        <v>17</v>
      </c>
      <c r="F6" s="33">
        <f t="shared" si="3"/>
        <v>5</v>
      </c>
      <c r="G6" s="33">
        <f t="shared" si="3"/>
        <v>0</v>
      </c>
      <c r="H6" s="33" t="str">
        <f t="shared" si="3"/>
        <v>高知県　佐川町</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3.52</v>
      </c>
      <c r="Q6" s="34">
        <f t="shared" si="3"/>
        <v>100</v>
      </c>
      <c r="R6" s="34">
        <f t="shared" si="3"/>
        <v>3340</v>
      </c>
      <c r="S6" s="34">
        <f t="shared" si="3"/>
        <v>13223</v>
      </c>
      <c r="T6" s="34">
        <f t="shared" si="3"/>
        <v>100.8</v>
      </c>
      <c r="U6" s="34">
        <f t="shared" si="3"/>
        <v>131.18</v>
      </c>
      <c r="V6" s="34">
        <f t="shared" si="3"/>
        <v>463</v>
      </c>
      <c r="W6" s="34">
        <f t="shared" si="3"/>
        <v>0.17</v>
      </c>
      <c r="X6" s="34">
        <f t="shared" si="3"/>
        <v>2723.53</v>
      </c>
      <c r="Y6" s="35">
        <f>IF(Y7="",NA(),Y7)</f>
        <v>99.05</v>
      </c>
      <c r="Z6" s="35">
        <f t="shared" ref="Z6:AH6" si="4">IF(Z7="",NA(),Z7)</f>
        <v>99.53</v>
      </c>
      <c r="AA6" s="35">
        <f t="shared" si="4"/>
        <v>99.14</v>
      </c>
      <c r="AB6" s="35">
        <f t="shared" si="4"/>
        <v>94.74</v>
      </c>
      <c r="AC6" s="35">
        <f t="shared" si="4"/>
        <v>95.05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112.56</v>
      </c>
      <c r="BR6" s="35">
        <f t="shared" ref="BR6:BZ6" si="8">IF(BR7="",NA(),BR7)</f>
        <v>108.93</v>
      </c>
      <c r="BS6" s="35">
        <f t="shared" si="8"/>
        <v>76.760000000000005</v>
      </c>
      <c r="BT6" s="35">
        <f t="shared" si="8"/>
        <v>95.8</v>
      </c>
      <c r="BU6" s="35">
        <f t="shared" si="8"/>
        <v>57.05</v>
      </c>
      <c r="BV6" s="35">
        <f t="shared" si="8"/>
        <v>42.48</v>
      </c>
      <c r="BW6" s="35">
        <f t="shared" si="8"/>
        <v>41.04</v>
      </c>
      <c r="BX6" s="35">
        <f t="shared" si="8"/>
        <v>41.08</v>
      </c>
      <c r="BY6" s="35">
        <f t="shared" si="8"/>
        <v>41.34</v>
      </c>
      <c r="BZ6" s="35">
        <f t="shared" si="8"/>
        <v>40.06</v>
      </c>
      <c r="CA6" s="34" t="str">
        <f>IF(CA7="","",IF(CA7="-","【-】","【"&amp;SUBSTITUTE(TEXT(CA7,"#,##0.00"),"-","△")&amp;"】"))</f>
        <v>【55.73】</v>
      </c>
      <c r="CB6" s="35">
        <f>IF(CB7="",NA(),CB7)</f>
        <v>110.55</v>
      </c>
      <c r="CC6" s="35">
        <f t="shared" ref="CC6:CK6" si="9">IF(CC7="",NA(),CC7)</f>
        <v>117.81</v>
      </c>
      <c r="CD6" s="35">
        <f t="shared" si="9"/>
        <v>175.79</v>
      </c>
      <c r="CE6" s="35">
        <f t="shared" si="9"/>
        <v>138.32</v>
      </c>
      <c r="CF6" s="35">
        <f t="shared" si="9"/>
        <v>232.57</v>
      </c>
      <c r="CG6" s="35">
        <f t="shared" si="9"/>
        <v>343.8</v>
      </c>
      <c r="CH6" s="35">
        <f t="shared" si="9"/>
        <v>357.08</v>
      </c>
      <c r="CI6" s="35">
        <f t="shared" si="9"/>
        <v>378.08</v>
      </c>
      <c r="CJ6" s="35">
        <f t="shared" si="9"/>
        <v>357.49</v>
      </c>
      <c r="CK6" s="35">
        <f t="shared" si="9"/>
        <v>355.22</v>
      </c>
      <c r="CL6" s="34" t="str">
        <f>IF(CL7="","",IF(CL7="-","【-】","【"&amp;SUBSTITUTE(TEXT(CL7,"#,##0.00"),"-","△")&amp;"】"))</f>
        <v>【276.78】</v>
      </c>
      <c r="CM6" s="35">
        <f>IF(CM7="",NA(),CM7)</f>
        <v>79.86</v>
      </c>
      <c r="CN6" s="35">
        <f t="shared" ref="CN6:CV6" si="10">IF(CN7="",NA(),CN7)</f>
        <v>77.78</v>
      </c>
      <c r="CO6" s="35">
        <f t="shared" si="10"/>
        <v>77.08</v>
      </c>
      <c r="CP6" s="35">
        <f t="shared" si="10"/>
        <v>78.47</v>
      </c>
      <c r="CQ6" s="35">
        <f t="shared" si="10"/>
        <v>78.47</v>
      </c>
      <c r="CR6" s="35">
        <f t="shared" si="10"/>
        <v>46.06</v>
      </c>
      <c r="CS6" s="35">
        <f t="shared" si="10"/>
        <v>45.95</v>
      </c>
      <c r="CT6" s="35">
        <f t="shared" si="10"/>
        <v>44.69</v>
      </c>
      <c r="CU6" s="35">
        <f t="shared" si="10"/>
        <v>44.69</v>
      </c>
      <c r="CV6" s="35">
        <f t="shared" si="10"/>
        <v>42.84</v>
      </c>
      <c r="CW6" s="34" t="str">
        <f>IF(CW7="","",IF(CW7="-","【-】","【"&amp;SUBSTITUTE(TEXT(CW7,"#,##0.00"),"-","△")&amp;"】"))</f>
        <v>【59.15】</v>
      </c>
      <c r="CX6" s="35">
        <f>IF(CX7="",NA(),CX7)</f>
        <v>83.81</v>
      </c>
      <c r="CY6" s="35">
        <f t="shared" ref="CY6:DG6" si="11">IF(CY7="",NA(),CY7)</f>
        <v>85.38</v>
      </c>
      <c r="CZ6" s="35">
        <f t="shared" si="11"/>
        <v>86.11</v>
      </c>
      <c r="DA6" s="35">
        <f t="shared" si="11"/>
        <v>85.62</v>
      </c>
      <c r="DB6" s="35">
        <f t="shared" si="11"/>
        <v>85.75</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394025</v>
      </c>
      <c r="D7" s="37">
        <v>47</v>
      </c>
      <c r="E7" s="37">
        <v>17</v>
      </c>
      <c r="F7" s="37">
        <v>5</v>
      </c>
      <c r="G7" s="37">
        <v>0</v>
      </c>
      <c r="H7" s="37" t="s">
        <v>109</v>
      </c>
      <c r="I7" s="37" t="s">
        <v>110</v>
      </c>
      <c r="J7" s="37" t="s">
        <v>111</v>
      </c>
      <c r="K7" s="37" t="s">
        <v>112</v>
      </c>
      <c r="L7" s="37" t="s">
        <v>113</v>
      </c>
      <c r="M7" s="37"/>
      <c r="N7" s="38" t="s">
        <v>114</v>
      </c>
      <c r="O7" s="38" t="s">
        <v>115</v>
      </c>
      <c r="P7" s="38">
        <v>3.52</v>
      </c>
      <c r="Q7" s="38">
        <v>100</v>
      </c>
      <c r="R7" s="38">
        <v>3340</v>
      </c>
      <c r="S7" s="38">
        <v>13223</v>
      </c>
      <c r="T7" s="38">
        <v>100.8</v>
      </c>
      <c r="U7" s="38">
        <v>131.18</v>
      </c>
      <c r="V7" s="38">
        <v>463</v>
      </c>
      <c r="W7" s="38">
        <v>0.17</v>
      </c>
      <c r="X7" s="38">
        <v>2723.53</v>
      </c>
      <c r="Y7" s="38">
        <v>99.05</v>
      </c>
      <c r="Z7" s="38">
        <v>99.53</v>
      </c>
      <c r="AA7" s="38">
        <v>99.14</v>
      </c>
      <c r="AB7" s="38">
        <v>94.74</v>
      </c>
      <c r="AC7" s="38">
        <v>95.05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1051.43</v>
      </c>
      <c r="BP7" s="38">
        <v>914.53</v>
      </c>
      <c r="BQ7" s="38">
        <v>112.56</v>
      </c>
      <c r="BR7" s="38">
        <v>108.93</v>
      </c>
      <c r="BS7" s="38">
        <v>76.760000000000005</v>
      </c>
      <c r="BT7" s="38">
        <v>95.8</v>
      </c>
      <c r="BU7" s="38">
        <v>57.05</v>
      </c>
      <c r="BV7" s="38">
        <v>42.48</v>
      </c>
      <c r="BW7" s="38">
        <v>41.04</v>
      </c>
      <c r="BX7" s="38">
        <v>41.08</v>
      </c>
      <c r="BY7" s="38">
        <v>41.34</v>
      </c>
      <c r="BZ7" s="38">
        <v>40.06</v>
      </c>
      <c r="CA7" s="38">
        <v>55.73</v>
      </c>
      <c r="CB7" s="38">
        <v>110.55</v>
      </c>
      <c r="CC7" s="38">
        <v>117.81</v>
      </c>
      <c r="CD7" s="38">
        <v>175.79</v>
      </c>
      <c r="CE7" s="38">
        <v>138.32</v>
      </c>
      <c r="CF7" s="38">
        <v>232.57</v>
      </c>
      <c r="CG7" s="38">
        <v>343.8</v>
      </c>
      <c r="CH7" s="38">
        <v>357.08</v>
      </c>
      <c r="CI7" s="38">
        <v>378.08</v>
      </c>
      <c r="CJ7" s="38">
        <v>357.49</v>
      </c>
      <c r="CK7" s="38">
        <v>355.22</v>
      </c>
      <c r="CL7" s="38">
        <v>276.77999999999997</v>
      </c>
      <c r="CM7" s="38">
        <v>79.86</v>
      </c>
      <c r="CN7" s="38">
        <v>77.78</v>
      </c>
      <c r="CO7" s="38">
        <v>77.08</v>
      </c>
      <c r="CP7" s="38">
        <v>78.47</v>
      </c>
      <c r="CQ7" s="38">
        <v>78.47</v>
      </c>
      <c r="CR7" s="38">
        <v>46.06</v>
      </c>
      <c r="CS7" s="38">
        <v>45.95</v>
      </c>
      <c r="CT7" s="38">
        <v>44.69</v>
      </c>
      <c r="CU7" s="38">
        <v>44.69</v>
      </c>
      <c r="CV7" s="38">
        <v>42.84</v>
      </c>
      <c r="CW7" s="38">
        <v>59.15</v>
      </c>
      <c r="CX7" s="38">
        <v>83.81</v>
      </c>
      <c r="CY7" s="38">
        <v>85.38</v>
      </c>
      <c r="CZ7" s="38">
        <v>86.11</v>
      </c>
      <c r="DA7" s="38">
        <v>85.62</v>
      </c>
      <c r="DB7" s="38">
        <v>85.75</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2018-02-09T02:11:34Z</cp:lastPrinted>
  <dcterms:created xsi:type="dcterms:W3CDTF">2017-12-25T02:33:01Z</dcterms:created>
  <dcterms:modified xsi:type="dcterms:W3CDTF">2018-03-01T02:58:25Z</dcterms:modified>
  <cp:category/>
</cp:coreProperties>
</file>