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<sst xmlns="http://schemas.openxmlformats.org/spreadsheetml/2006/main" count="251" uniqueCount="125">
  <si>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</si>
  <si>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</si>
  <si>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</si>
  <si>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</si>
  <si>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</si>
  <si>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</si>
  <si>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</si>
  <si>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</si>
  <si>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</si>
  <si>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</si>
  <si>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</si>
  <si>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</si>
  <si>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</si>
  <si>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</si>
  <si>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</si>
  <si>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</si>
  <si>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</si>
  <si>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</si>
  <si>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</si>
  <si>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</si>
  <si>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</si>
  <si>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</si>
  <si>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</si>
  <si>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</si>
  <si>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</si>
  <si>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</si>
  <si>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</si>
  <si>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</si>
  <si>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</si>
  <si>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</si>
  <si>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</si>
  <si>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</si>
  <si>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</si>
  <si>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</si>
  <si>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</si>
  <si>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</si>
  <si>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</si>
  <si>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</si>
  <si>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</si>
  <si>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</si>
  <si>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</si>
  <si>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</si>
  <si>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</si>
  <si>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</si>
  <si>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</si>
  <si>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</si>
  <si>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</si>
  <si>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</si>
  <si>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</si>
  <si>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</si>
  <si>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</si>
  <si>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</si>
  <si>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</si>
  <si>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</si>
  <si>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</si>
  <si>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</si>
  <si>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</si>
  <si>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</si>
  <si>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</si>
  <si>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</si>
  <si>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</si>
  <si>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</si>
  <si>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</si>
  <si>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</si>
  <si>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</si>
  <si>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</si>
  <si>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</si>
  <si>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</si>
  <si>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</si>
  <si>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</si>
  <si>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</si>
  <si>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</si>
  <si>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</si>
  <si>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</si>
  <si>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</si>
  <si>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</si>
  <si>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</si>
  <si>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</si>
  <si>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</si>
  <si>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</si>
  <si>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</si>
  <si>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</si>
  <si>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</si>
  <si>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</si>
  <si>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</si>
  <si>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</si>
  <si>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</si>
  <si>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</si>
  <si>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</si>
  <si>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</si>
  <si>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</si>
  <si>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</si>
  <si>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</si>
  <si>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</si>
  <si>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</si>
  <si>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</si>
  <si>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</si>
  <si>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</si>
  <si>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</si>
  <si>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</si>
  <si>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</si>
  <si>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</si>
  <si>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</si>
  <si>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</si>
  <si>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</si>
  <si>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</si>
  <si>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</si>
  <si>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</si>
  <si>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</si>
  <si>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津野町</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</si>
  <si>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</si>
  <si>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</si>
  <si>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</si>
  <si>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</si>
  <si>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</si>
  <si>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</si>
  <si>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</si>
  <si>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</si>
  <si>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</si>
  <si>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</si>
  <si>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</si>
  <si>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概ね他市町村と比較して適正に経営できていると考える。
　表にもあるように現在特筆すべき大規模な改善点はないものと考えられるため、今後も同様の健全性・効率性を維持できるように努める。</t>
    <rPh sb="1" eb="2">
      <t>オオム</t>
    </rPh>
    <rPh sb="3" eb="4">
      <t>タ</t>
    </rPh>
    <rPh sb="4" eb="7">
      <t>シチョウソン</t>
    </rPh>
    <rPh sb="8" eb="10">
      <t>ヒカク</t>
    </rPh>
    <rPh sb="12" eb="14">
      <t>テキセイ</t>
    </rPh>
    <rPh sb="15" eb="17">
      <t>ケイエイ</t>
    </rPh>
    <rPh sb="23" eb="24">
      <t>カンガ</t>
    </rPh>
    <rPh sb="29" eb="30">
      <t>ヒョウ</t>
    </rPh>
    <rPh sb="37" eb="39">
      <t>ゲンザイ</t>
    </rPh>
    <rPh sb="39" eb="41">
      <t>トクヒツ</t>
    </rPh>
    <rPh sb="44" eb="47">
      <t>ダイキボ</t>
    </rPh>
    <rPh sb="48" eb="51">
      <t>カイゼンテン</t>
    </rPh>
    <rPh sb="57" eb="58">
      <t>カンガ</t>
    </rPh>
    <rPh sb="65" eb="67">
      <t>コンゴ</t>
    </rPh>
    <rPh sb="68" eb="70">
      <t>ドウヨウ</t>
    </rPh>
    <rPh sb="71" eb="74">
      <t>ケンゼンセイ</t>
    </rPh>
    <rPh sb="75" eb="78">
      <t>コウリツセイ</t>
    </rPh>
    <rPh sb="79" eb="81">
      <t>イジ</t>
    </rPh>
    <rPh sb="87" eb="88">
      <t>ツト</t>
    </rPh>
    <phoneticPr fontId="4"/>
  </si>
  <si>
    <t>　使用実績から30年程度が耐用年数であるが、現在は耐用年数を超えるものはないため、老朽化への対応について、今後数年間は準備期間であると考えている。</t>
    <rPh sb="1" eb="3">
      <t>シヨウ</t>
    </rPh>
    <rPh sb="3" eb="5">
      <t>ジッセキ</t>
    </rPh>
    <rPh sb="9" eb="10">
      <t>ネン</t>
    </rPh>
    <rPh sb="10" eb="12">
      <t>テイド</t>
    </rPh>
    <rPh sb="13" eb="15">
      <t>タイヨウ</t>
    </rPh>
    <rPh sb="15" eb="17">
      <t>ネンスウ</t>
    </rPh>
    <rPh sb="22" eb="24">
      <t>ゲンザイ</t>
    </rPh>
    <rPh sb="25" eb="27">
      <t>タイヨウ</t>
    </rPh>
    <rPh sb="27" eb="29">
      <t>ネンスウ</t>
    </rPh>
    <rPh sb="30" eb="31">
      <t>コ</t>
    </rPh>
    <rPh sb="41" eb="44">
      <t>ロウキュウカ</t>
    </rPh>
    <rPh sb="46" eb="48">
      <t>タイオウ</t>
    </rPh>
    <rPh sb="53" eb="55">
      <t>コンゴ</t>
    </rPh>
    <rPh sb="55" eb="58">
      <t>スウネンカン</t>
    </rPh>
    <rPh sb="59" eb="61">
      <t>ジュンビ</t>
    </rPh>
    <rPh sb="61" eb="63">
      <t>キカン</t>
    </rPh>
    <rPh sb="67" eb="68">
      <t>カンガ</t>
    </rPh>
    <phoneticPr fontId="4"/>
  </si>
  <si>
    <t>　現在は適切な運営が行われていると考えるが、老朽化や新規設置も含めて、今後の維持管理等については現在の経営状況では困難になることも考えられるため、料金改定も含めて検討課題である。</t>
    <rPh sb="1" eb="3">
      <t>ゲンザイ</t>
    </rPh>
    <rPh sb="4" eb="6">
      <t>テキセツ</t>
    </rPh>
    <rPh sb="7" eb="9">
      <t>ウンエイ</t>
    </rPh>
    <rPh sb="10" eb="11">
      <t>オコナ</t>
    </rPh>
    <rPh sb="17" eb="18">
      <t>カンガ</t>
    </rPh>
    <rPh sb="22" eb="25">
      <t>ロウキュウカ</t>
    </rPh>
    <rPh sb="26" eb="28">
      <t>シンキ</t>
    </rPh>
    <rPh sb="28" eb="30">
      <t>セッチ</t>
    </rPh>
    <rPh sb="31" eb="32">
      <t>フク</t>
    </rPh>
    <rPh sb="35" eb="37">
      <t>コンゴ</t>
    </rPh>
    <rPh sb="38" eb="40">
      <t>イジ</t>
    </rPh>
    <rPh sb="40" eb="42">
      <t>カンリ</t>
    </rPh>
    <rPh sb="42" eb="43">
      <t>トウ</t>
    </rPh>
    <rPh sb="48" eb="50">
      <t>ゲンザイ</t>
    </rPh>
    <rPh sb="51" eb="53">
      <t>ケイエイ</t>
    </rPh>
    <rPh sb="53" eb="55">
      <t>ジョウキョウ</t>
    </rPh>
    <rPh sb="57" eb="59">
      <t>コンナン</t>
    </rPh>
    <rPh sb="65" eb="66">
      <t>カンガ</t>
    </rPh>
    <rPh sb="73" eb="75">
      <t>リョウキン</t>
    </rPh>
    <rPh sb="75" eb="77">
      <t>カイテイ</t>
    </rPh>
    <rPh sb="78" eb="79">
      <t>フク</t>
    </rPh>
    <rPh sb="81" eb="83">
      <t>ケントウ</t>
    </rPh>
    <rPh sb="83" eb="85">
      <t>カダイ</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</si>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</sst>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372480"/>
        <c:axId val="8271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2372480"/>
        <c:axId val="82714624"/>
      </c:lineChart>
      <c:dateAx>
        <c:axId val="82372480"/>
        <c:scaling>
          <c:orientation val="minMax"/>
        </c:scaling>
        <c:delete val="1"/>
        <c:axPos val="b"/>
        <c:numFmt formatCode="ge" sourceLinked="1"/>
        <c:majorTickMark val="none"/>
        <c:minorTickMark val="none"/>
        <c:tickLblPos val="none"/>
        <c:crossAx val="82714624"/>
        <c:crosses val="autoZero"/>
        <c:auto val="1"/>
        <c:lblOffset val="100"/>
        <c:baseTimeUnit val="years"/>
      </c:dateAx>
      <c:valAx>
        <c:axId val="8271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7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84539648"/>
        <c:axId val="8462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59.5</c:v>
                </c:pt>
                <c:pt idx="2">
                  <c:v>53.84</c:v>
                </c:pt>
                <c:pt idx="3">
                  <c:v>60.25</c:v>
                </c:pt>
                <c:pt idx="4">
                  <c:v>61.94</c:v>
                </c:pt>
              </c:numCache>
            </c:numRef>
          </c:val>
          <c:smooth val="0"/>
        </c:ser>
        <c:dLbls>
          <c:showLegendKey val="0"/>
          <c:showVal val="0"/>
          <c:showCatName val="0"/>
          <c:showSerName val="0"/>
          <c:showPercent val="0"/>
          <c:showBubbleSize val="0"/>
        </c:dLbls>
        <c:marker val="1"/>
        <c:smooth val="0"/>
        <c:axId val="84539648"/>
        <c:axId val="84627840"/>
      </c:lineChart>
      <c:dateAx>
        <c:axId val="84539648"/>
        <c:scaling>
          <c:orientation val="minMax"/>
        </c:scaling>
        <c:delete val="1"/>
        <c:axPos val="b"/>
        <c:numFmt formatCode="ge" sourceLinked="1"/>
        <c:majorTickMark val="none"/>
        <c:minorTickMark val="none"/>
        <c:tickLblPos val="none"/>
        <c:crossAx val="84627840"/>
        <c:crosses val="autoZero"/>
        <c:auto val="1"/>
        <c:lblOffset val="100"/>
        <c:baseTimeUnit val="years"/>
      </c:dateAx>
      <c:valAx>
        <c:axId val="8462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84670336"/>
        <c:axId val="8474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97.64</c:v>
                </c:pt>
                <c:pt idx="1">
                  <c:v>92.37</c:v>
                </c:pt>
                <c:pt idx="2">
                  <c:v>95.04</c:v>
                </c:pt>
                <c:pt idx="3">
                  <c:v>95.26</c:v>
                </c:pt>
                <c:pt idx="4">
                  <c:v>94.14</c:v>
                </c:pt>
              </c:numCache>
            </c:numRef>
          </c:val>
          <c:smooth val="0"/>
        </c:ser>
        <c:dLbls>
          <c:showLegendKey val="0"/>
          <c:showVal val="0"/>
          <c:showCatName val="0"/>
          <c:showSerName val="0"/>
          <c:showPercent val="0"/>
          <c:showBubbleSize val="0"/>
        </c:dLbls>
        <c:marker val="1"/>
        <c:smooth val="0"/>
        <c:axId val="84670336"/>
        <c:axId val="84746240"/>
      </c:lineChart>
      <c:dateAx>
        <c:axId val="84670336"/>
        <c:scaling>
          <c:orientation val="minMax"/>
        </c:scaling>
        <c:delete val="1"/>
        <c:axPos val="b"/>
        <c:numFmt formatCode="ge" sourceLinked="1"/>
        <c:majorTickMark val="none"/>
        <c:minorTickMark val="none"/>
        <c:tickLblPos val="none"/>
        <c:crossAx val="84746240"/>
        <c:crosses val="autoZero"/>
        <c:auto val="1"/>
        <c:lblOffset val="100"/>
        <c:baseTimeUnit val="years"/>
      </c:dateAx>
      <c:valAx>
        <c:axId val="8474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7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70.959999999999994</c:v>
                </c:pt>
                <c:pt idx="1">
                  <c:v>71.040000000000006</c:v>
                </c:pt>
                <c:pt idx="2">
                  <c:v>71.28</c:v>
                </c:pt>
                <c:pt idx="3">
                  <c:v>129.30000000000001</c:v>
                </c:pt>
                <c:pt idx="4">
                  <c:v>72.84</c:v>
                </c:pt>
              </c:numCache>
            </c:numRef>
          </c:val>
        </c:ser>
        <c:dLbls>
          <c:showLegendKey val="0"/>
          <c:showVal val="0"/>
          <c:showCatName val="0"/>
          <c:showSerName val="0"/>
          <c:showPercent val="0"/>
          <c:showBubbleSize val="0"/>
        </c:dLbls>
        <c:gapWidth val="150"/>
        <c:axId val="82744832"/>
        <c:axId val="8274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744832"/>
        <c:axId val="82746752"/>
      </c:lineChart>
      <c:dateAx>
        <c:axId val="82744832"/>
        <c:scaling>
          <c:orientation val="minMax"/>
        </c:scaling>
        <c:delete val="1"/>
        <c:axPos val="b"/>
        <c:numFmt formatCode="ge" sourceLinked="1"/>
        <c:majorTickMark val="none"/>
        <c:minorTickMark val="none"/>
        <c:tickLblPos val="none"/>
        <c:crossAx val="82746752"/>
        <c:crosses val="autoZero"/>
        <c:auto val="1"/>
        <c:lblOffset val="100"/>
        <c:baseTimeUnit val="years"/>
      </c:dateAx>
      <c:valAx>
        <c:axId val="8274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4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227200"/>
        <c:axId val="8422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227200"/>
        <c:axId val="84229120"/>
      </c:lineChart>
      <c:dateAx>
        <c:axId val="84227200"/>
        <c:scaling>
          <c:orientation val="minMax"/>
        </c:scaling>
        <c:delete val="1"/>
        <c:axPos val="b"/>
        <c:numFmt formatCode="ge" sourceLinked="1"/>
        <c:majorTickMark val="none"/>
        <c:minorTickMark val="none"/>
        <c:tickLblPos val="none"/>
        <c:crossAx val="84229120"/>
        <c:crosses val="autoZero"/>
        <c:auto val="1"/>
        <c:lblOffset val="100"/>
        <c:baseTimeUnit val="years"/>
      </c:dateAx>
      <c:valAx>
        <c:axId val="8422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2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267776"/>
        <c:axId val="8426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267776"/>
        <c:axId val="84269696"/>
      </c:lineChart>
      <c:dateAx>
        <c:axId val="84267776"/>
        <c:scaling>
          <c:orientation val="minMax"/>
        </c:scaling>
        <c:delete val="1"/>
        <c:axPos val="b"/>
        <c:numFmt formatCode="ge" sourceLinked="1"/>
        <c:majorTickMark val="none"/>
        <c:minorTickMark val="none"/>
        <c:tickLblPos val="none"/>
        <c:crossAx val="84269696"/>
        <c:crosses val="autoZero"/>
        <c:auto val="1"/>
        <c:lblOffset val="100"/>
        <c:baseTimeUnit val="years"/>
      </c:dateAx>
      <c:valAx>
        <c:axId val="8426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6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384000"/>
        <c:axId val="8439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384000"/>
        <c:axId val="84390272"/>
      </c:lineChart>
      <c:dateAx>
        <c:axId val="84384000"/>
        <c:scaling>
          <c:orientation val="minMax"/>
        </c:scaling>
        <c:delete val="1"/>
        <c:axPos val="b"/>
        <c:numFmt formatCode="ge" sourceLinked="1"/>
        <c:majorTickMark val="none"/>
        <c:minorTickMark val="none"/>
        <c:tickLblPos val="none"/>
        <c:crossAx val="84390272"/>
        <c:crosses val="autoZero"/>
        <c:auto val="1"/>
        <c:lblOffset val="100"/>
        <c:baseTimeUnit val="years"/>
      </c:dateAx>
      <c:valAx>
        <c:axId val="8439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8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678528"/>
        <c:axId val="8468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678528"/>
        <c:axId val="84684800"/>
      </c:lineChart>
      <c:dateAx>
        <c:axId val="84678528"/>
        <c:scaling>
          <c:orientation val="minMax"/>
        </c:scaling>
        <c:delete val="1"/>
        <c:axPos val="b"/>
        <c:numFmt formatCode="ge" sourceLinked="1"/>
        <c:majorTickMark val="none"/>
        <c:minorTickMark val="none"/>
        <c:tickLblPos val="none"/>
        <c:crossAx val="84684800"/>
        <c:crosses val="autoZero"/>
        <c:auto val="1"/>
        <c:lblOffset val="100"/>
        <c:baseTimeUnit val="years"/>
      </c:dateAx>
      <c:valAx>
        <c:axId val="8468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7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719104"/>
        <c:axId val="8472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202.91</c:v>
                </c:pt>
                <c:pt idx="1">
                  <c:v>232.83</c:v>
                </c:pt>
                <c:pt idx="2">
                  <c:v>261.08</c:v>
                </c:pt>
                <c:pt idx="3">
                  <c:v>241.49</c:v>
                </c:pt>
                <c:pt idx="4">
                  <c:v>248.44</c:v>
                </c:pt>
              </c:numCache>
            </c:numRef>
          </c:val>
          <c:smooth val="0"/>
        </c:ser>
        <c:dLbls>
          <c:showLegendKey val="0"/>
          <c:showVal val="0"/>
          <c:showCatName val="0"/>
          <c:showSerName val="0"/>
          <c:showPercent val="0"/>
          <c:showBubbleSize val="0"/>
        </c:dLbls>
        <c:marker val="1"/>
        <c:smooth val="0"/>
        <c:axId val="84719104"/>
        <c:axId val="84721024"/>
      </c:lineChart>
      <c:dateAx>
        <c:axId val="84719104"/>
        <c:scaling>
          <c:orientation val="minMax"/>
        </c:scaling>
        <c:delete val="1"/>
        <c:axPos val="b"/>
        <c:numFmt formatCode="ge" sourceLinked="1"/>
        <c:majorTickMark val="none"/>
        <c:minorTickMark val="none"/>
        <c:tickLblPos val="none"/>
        <c:crossAx val="84721024"/>
        <c:crosses val="autoZero"/>
        <c:auto val="1"/>
        <c:lblOffset val="100"/>
        <c:baseTimeUnit val="years"/>
      </c:dateAx>
      <c:valAx>
        <c:axId val="8472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1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58.24</c:v>
                </c:pt>
                <c:pt idx="1">
                  <c:v>63.04</c:v>
                </c:pt>
                <c:pt idx="2">
                  <c:v>100.07</c:v>
                </c:pt>
                <c:pt idx="3">
                  <c:v>186.27</c:v>
                </c:pt>
                <c:pt idx="4">
                  <c:v>99.35</c:v>
                </c:pt>
              </c:numCache>
            </c:numRef>
          </c:val>
        </c:ser>
        <c:dLbls>
          <c:showLegendKey val="0"/>
          <c:showVal val="0"/>
          <c:showCatName val="0"/>
          <c:showSerName val="0"/>
          <c:showPercent val="0"/>
          <c:showBubbleSize val="0"/>
        </c:dLbls>
        <c:gapWidth val="150"/>
        <c:axId val="84492672"/>
        <c:axId val="8449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72.77</c:v>
                </c:pt>
                <c:pt idx="1">
                  <c:v>67.92</c:v>
                </c:pt>
                <c:pt idx="2">
                  <c:v>68.61</c:v>
                </c:pt>
                <c:pt idx="3">
                  <c:v>65.7</c:v>
                </c:pt>
                <c:pt idx="4">
                  <c:v>66.73</c:v>
                </c:pt>
              </c:numCache>
            </c:numRef>
          </c:val>
          <c:smooth val="0"/>
        </c:ser>
        <c:dLbls>
          <c:showLegendKey val="0"/>
          <c:showVal val="0"/>
          <c:showCatName val="0"/>
          <c:showSerName val="0"/>
          <c:showPercent val="0"/>
          <c:showBubbleSize val="0"/>
        </c:dLbls>
        <c:marker val="1"/>
        <c:smooth val="0"/>
        <c:axId val="84492672"/>
        <c:axId val="84493824"/>
      </c:lineChart>
      <c:dateAx>
        <c:axId val="84492672"/>
        <c:scaling>
          <c:orientation val="minMax"/>
        </c:scaling>
        <c:delete val="1"/>
        <c:axPos val="b"/>
        <c:numFmt formatCode="ge" sourceLinked="1"/>
        <c:majorTickMark val="none"/>
        <c:minorTickMark val="none"/>
        <c:tickLblPos val="none"/>
        <c:crossAx val="84493824"/>
        <c:crosses val="autoZero"/>
        <c:auto val="1"/>
        <c:lblOffset val="100"/>
        <c:baseTimeUnit val="years"/>
      </c:dateAx>
      <c:valAx>
        <c:axId val="8449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9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214.05</c:v>
                </c:pt>
                <c:pt idx="1">
                  <c:v>200.77</c:v>
                </c:pt>
                <c:pt idx="2">
                  <c:v>133.44999999999999</c:v>
                </c:pt>
                <c:pt idx="3">
                  <c:v>75.290000000000006</c:v>
                </c:pt>
                <c:pt idx="4">
                  <c:v>142.07</c:v>
                </c:pt>
              </c:numCache>
            </c:numRef>
          </c:val>
        </c:ser>
        <c:dLbls>
          <c:showLegendKey val="0"/>
          <c:showVal val="0"/>
          <c:showCatName val="0"/>
          <c:showSerName val="0"/>
          <c:showPercent val="0"/>
          <c:showBubbleSize val="0"/>
        </c:dLbls>
        <c:gapWidth val="150"/>
        <c:axId val="84523648"/>
        <c:axId val="8452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243.06</c:v>
                </c:pt>
                <c:pt idx="1">
                  <c:v>229.12</c:v>
                </c:pt>
                <c:pt idx="2">
                  <c:v>241.18</c:v>
                </c:pt>
                <c:pt idx="3">
                  <c:v>247.94</c:v>
                </c:pt>
                <c:pt idx="4">
                  <c:v>241.29</c:v>
                </c:pt>
              </c:numCache>
            </c:numRef>
          </c:val>
          <c:smooth val="0"/>
        </c:ser>
        <c:dLbls>
          <c:showLegendKey val="0"/>
          <c:showVal val="0"/>
          <c:showCatName val="0"/>
          <c:showSerName val="0"/>
          <c:showPercent val="0"/>
          <c:showBubbleSize val="0"/>
        </c:dLbls>
        <c:marker val="1"/>
        <c:smooth val="0"/>
        <c:axId val="84523648"/>
        <c:axId val="84529920"/>
      </c:lineChart>
      <c:dateAx>
        <c:axId val="84523648"/>
        <c:scaling>
          <c:orientation val="minMax"/>
        </c:scaling>
        <c:delete val="1"/>
        <c:axPos val="b"/>
        <c:numFmt formatCode="ge" sourceLinked="1"/>
        <c:majorTickMark val="none"/>
        <c:minorTickMark val="none"/>
        <c:tickLblPos val="none"/>
        <c:crossAx val="84529920"/>
        <c:crosses val="autoZero"/>
        <c:auto val="1"/>
        <c:lblOffset val="100"/>
        <c:baseTimeUnit val="years"/>
      </c:dateAx>
      <c:valAx>
        <c:axId val="8452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2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10" sqref="AD10:AJ10"/>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高知県　津野町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
        <v>124</v>
      </c>
      <c r="AE8" s="49"/>
      <c r="AF8" s="49"/>
      <c r="AG8" s="49"/>
      <c r="AH8" s="49"/>
      <c r="AI8" s="49"/>
      <c r="AJ8" s="49"/>
      <c r="AK8" s="4"/>
      <c r="AL8" s="50">
        <f>データ!S6</f>
        <v>6070</v>
      </c>
      <c r="AM8" s="50"/>
      <c r="AN8" s="50"/>
      <c r="AO8" s="50"/>
      <c r="AP8" s="50"/>
      <c r="AQ8" s="50"/>
      <c r="AR8" s="50"/>
      <c r="AS8" s="50"/>
      <c r="AT8" s="45">
        <f>データ!T6</f>
        <v>197.85</v>
      </c>
      <c r="AU8" s="45"/>
      <c r="AV8" s="45"/>
      <c r="AW8" s="45"/>
      <c r="AX8" s="45"/>
      <c r="AY8" s="45"/>
      <c r="AZ8" s="45"/>
      <c r="BA8" s="45"/>
      <c r="BB8" s="45">
        <f>データ!U6</f>
        <v>30.68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42.29</v>
      </c>
      <c r="Q10" s="45"/>
      <c r="R10" s="45"/>
      <c r="S10" s="45"/>
      <c r="T10" s="45"/>
      <c r="U10" s="45"/>
      <c r="V10" s="45"/>
      <c r="W10" s="45">
        <f>データ!Q6</f>
        <v>100</v>
      </c>
      <c r="X10" s="45"/>
      <c r="Y10" s="45"/>
      <c r="Z10" s="45"/>
      <c r="AA10" s="45"/>
      <c r="AB10" s="45"/>
      <c r="AC10" s="45"/>
      <c r="AD10" s="50">
        <f>データ!R6</f>
        <v>2570</v>
      </c>
      <c r="AE10" s="50"/>
      <c r="AF10" s="50"/>
      <c r="AG10" s="50"/>
      <c r="AH10" s="50"/>
      <c r="AI10" s="50"/>
      <c r="AJ10" s="50"/>
      <c r="AK10" s="2"/>
      <c r="AL10" s="50">
        <f>データ!V6</f>
        <v>2547</v>
      </c>
      <c r="AM10" s="50"/>
      <c r="AN10" s="50"/>
      <c r="AO10" s="50"/>
      <c r="AP10" s="50"/>
      <c r="AQ10" s="50"/>
      <c r="AR10" s="50"/>
      <c r="AS10" s="50"/>
      <c r="AT10" s="45">
        <f>データ!W6</f>
        <v>197.98</v>
      </c>
      <c r="AU10" s="45"/>
      <c r="AV10" s="45"/>
      <c r="AW10" s="45"/>
      <c r="AX10" s="45"/>
      <c r="AY10" s="45"/>
      <c r="AZ10" s="45"/>
      <c r="BA10" s="45"/>
      <c r="BB10" s="45">
        <f>データ!X6</f>
        <v>12.86</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394114</v>
      </c>
      <c r="D6" s="33">
        <f t="shared" si="3"/>
        <v>47</v>
      </c>
      <c r="E6" s="33">
        <f t="shared" si="3"/>
        <v>18</v>
      </c>
      <c r="F6" s="33">
        <f t="shared" si="3"/>
        <v>0</v>
      </c>
      <c r="G6" s="33">
        <f t="shared" si="3"/>
        <v>0</v>
      </c>
      <c r="H6" s="33" t="str">
        <f t="shared" si="3"/>
        <v>高知県　津野町</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42.29</v>
      </c>
      <c r="Q6" s="34">
        <f t="shared" si="3"/>
        <v>100</v>
      </c>
      <c r="R6" s="34">
        <f t="shared" si="3"/>
        <v>2570</v>
      </c>
      <c r="S6" s="34">
        <f t="shared" si="3"/>
        <v>6070</v>
      </c>
      <c r="T6" s="34">
        <f t="shared" si="3"/>
        <v>197.85</v>
      </c>
      <c r="U6" s="34">
        <f t="shared" si="3"/>
        <v>30.68</v>
      </c>
      <c r="V6" s="34">
        <f t="shared" si="3"/>
        <v>2547</v>
      </c>
      <c r="W6" s="34">
        <f t="shared" si="3"/>
        <v>197.98</v>
      </c>
      <c r="X6" s="34">
        <f t="shared" si="3"/>
        <v>12.86</v>
      </c>
      <c r="Y6" s="35">
        <f>IF(Y7="",NA(),Y7)</f>
        <v>70.959999999999994</v>
      </c>
      <c r="Z6" s="35">
        <f t="shared" ref="Z6:AH6" si="4">IF(Z7="",NA(),Z7)</f>
        <v>71.040000000000006</v>
      </c>
      <c r="AA6" s="35">
        <f t="shared" si="4"/>
        <v>71.28</v>
      </c>
      <c r="AB6" s="35">
        <f t="shared" si="4"/>
        <v>129.30000000000001</v>
      </c>
      <c r="AC6" s="35">
        <f t="shared" si="4"/>
        <v>72.84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202.91</v>
      </c>
      <c r="BL6" s="35">
        <f t="shared" si="7"/>
        <v>232.83</v>
      </c>
      <c r="BM6" s="35">
        <f t="shared" si="7"/>
        <v>261.08</v>
      </c>
      <c r="BN6" s="35">
        <f t="shared" si="7"/>
        <v>241.49</v>
      </c>
      <c r="BO6" s="35">
        <f t="shared" si="7"/>
        <v>248.44</v>
      </c>
      <c r="BP6" s="34" t="str">
        <f>IF(BP7="","",IF(BP7="-","【-】","【"&amp;SUBSTITUTE(TEXT(BP7,"#,##0.00"),"-","△")&amp;"】"))</f>
        <v>【346.13】</v>
      </c>
      <c r="BQ6" s="35">
        <f>IF(BQ7="",NA(),BQ7)</f>
        <v>58.24</v>
      </c>
      <c r="BR6" s="35">
        <f t="shared" ref="BR6:BZ6" si="8">IF(BR7="",NA(),BR7)</f>
        <v>63.04</v>
      </c>
      <c r="BS6" s="35">
        <f t="shared" si="8"/>
        <v>100.07</v>
      </c>
      <c r="BT6" s="35">
        <f t="shared" si="8"/>
        <v>186.27</v>
      </c>
      <c r="BU6" s="35">
        <f t="shared" si="8"/>
        <v>99.35</v>
      </c>
      <c r="BV6" s="35">
        <f t="shared" si="8"/>
        <v>72.77</v>
      </c>
      <c r="BW6" s="35">
        <f t="shared" si="8"/>
        <v>67.92</v>
      </c>
      <c r="BX6" s="35">
        <f t="shared" si="8"/>
        <v>68.61</v>
      </c>
      <c r="BY6" s="35">
        <f t="shared" si="8"/>
        <v>65.7</v>
      </c>
      <c r="BZ6" s="35">
        <f t="shared" si="8"/>
        <v>66.73</v>
      </c>
      <c r="CA6" s="34" t="str">
        <f>IF(CA7="","",IF(CA7="-","【-】","【"&amp;SUBSTITUTE(TEXT(CA7,"#,##0.00"),"-","△")&amp;"】"))</f>
        <v>【59.83】</v>
      </c>
      <c r="CB6" s="35">
        <f>IF(CB7="",NA(),CB7)</f>
        <v>214.05</v>
      </c>
      <c r="CC6" s="35">
        <f t="shared" ref="CC6:CK6" si="9">IF(CC7="",NA(),CC7)</f>
        <v>200.77</v>
      </c>
      <c r="CD6" s="35">
        <f t="shared" si="9"/>
        <v>133.44999999999999</v>
      </c>
      <c r="CE6" s="35">
        <f t="shared" si="9"/>
        <v>75.290000000000006</v>
      </c>
      <c r="CF6" s="35">
        <f t="shared" si="9"/>
        <v>142.07</v>
      </c>
      <c r="CG6" s="35">
        <f t="shared" si="9"/>
        <v>243.06</v>
      </c>
      <c r="CH6" s="35">
        <f t="shared" si="9"/>
        <v>229.12</v>
      </c>
      <c r="CI6" s="35">
        <f t="shared" si="9"/>
        <v>241.18</v>
      </c>
      <c r="CJ6" s="35">
        <f t="shared" si="9"/>
        <v>247.94</v>
      </c>
      <c r="CK6" s="35">
        <f t="shared" si="9"/>
        <v>241.29</v>
      </c>
      <c r="CL6" s="34" t="str">
        <f>IF(CL7="","",IF(CL7="-","【-】","【"&amp;SUBSTITUTE(TEXT(CL7,"#,##0.00"),"-","△")&amp;"】"))</f>
        <v>【268.69】</v>
      </c>
      <c r="CM6" s="35">
        <f>IF(CM7="",NA(),CM7)</f>
        <v>100</v>
      </c>
      <c r="CN6" s="35">
        <f t="shared" ref="CN6:CV6" si="10">IF(CN7="",NA(),CN7)</f>
        <v>100</v>
      </c>
      <c r="CO6" s="35">
        <f t="shared" si="10"/>
        <v>100</v>
      </c>
      <c r="CP6" s="35">
        <f t="shared" si="10"/>
        <v>100</v>
      </c>
      <c r="CQ6" s="35">
        <f t="shared" si="10"/>
        <v>100</v>
      </c>
      <c r="CR6" s="35">
        <f t="shared" si="10"/>
        <v>51.83</v>
      </c>
      <c r="CS6" s="35">
        <f t="shared" si="10"/>
        <v>59.5</v>
      </c>
      <c r="CT6" s="35">
        <f t="shared" si="10"/>
        <v>53.84</v>
      </c>
      <c r="CU6" s="35">
        <f t="shared" si="10"/>
        <v>60.25</v>
      </c>
      <c r="CV6" s="35">
        <f t="shared" si="10"/>
        <v>61.94</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97.64</v>
      </c>
      <c r="DD6" s="35">
        <f t="shared" si="11"/>
        <v>92.37</v>
      </c>
      <c r="DE6" s="35">
        <f t="shared" si="11"/>
        <v>95.04</v>
      </c>
      <c r="DF6" s="35">
        <f t="shared" si="11"/>
        <v>95.26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394114</v>
      </c>
      <c r="D7" s="37">
        <v>47</v>
      </c>
      <c r="E7" s="37">
        <v>18</v>
      </c>
      <c r="F7" s="37">
        <v>0</v>
      </c>
      <c r="G7" s="37">
        <v>0</v>
      </c>
      <c r="H7" s="37" t="s">
        <v>109</v>
      </c>
      <c r="I7" s="37" t="s">
        <v>110</v>
      </c>
      <c r="J7" s="37" t="s">
        <v>111</v>
      </c>
      <c r="K7" s="37" t="s">
        <v>112</v>
      </c>
      <c r="L7" s="37" t="s">
        <v>113</v>
      </c>
      <c r="M7" s="37"/>
      <c r="N7" s="38" t="s">
        <v>114</v>
      </c>
      <c r="O7" s="38" t="s">
        <v>115</v>
      </c>
      <c r="P7" s="38">
        <v>42.29</v>
      </c>
      <c r="Q7" s="38">
        <v>100</v>
      </c>
      <c r="R7" s="38">
        <v>2570</v>
      </c>
      <c r="S7" s="38">
        <v>6070</v>
      </c>
      <c r="T7" s="38">
        <v>197.85</v>
      </c>
      <c r="U7" s="38">
        <v>30.68</v>
      </c>
      <c r="V7" s="38">
        <v>2547</v>
      </c>
      <c r="W7" s="38">
        <v>197.98</v>
      </c>
      <c r="X7" s="38">
        <v>12.86</v>
      </c>
      <c r="Y7" s="38">
        <v>70.959999999999994</v>
      </c>
      <c r="Z7" s="38">
        <v>71.040000000000006</v>
      </c>
      <c r="AA7" s="38">
        <v>71.28</v>
      </c>
      <c r="AB7" s="38">
        <v>129.30000000000001</v>
      </c>
      <c r="AC7" s="38">
        <v>72.84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202.91</v>
      </c>
      <c r="BL7" s="38">
        <v>232.83</v>
      </c>
      <c r="BM7" s="38">
        <v>261.08</v>
      </c>
      <c r="BN7" s="38">
        <v>241.49</v>
      </c>
      <c r="BO7" s="38">
        <v>248.44</v>
      </c>
      <c r="BP7" s="38">
        <v>346.13</v>
      </c>
      <c r="BQ7" s="38">
        <v>58.24</v>
      </c>
      <c r="BR7" s="38">
        <v>63.04</v>
      </c>
      <c r="BS7" s="38">
        <v>100.07</v>
      </c>
      <c r="BT7" s="38">
        <v>186.27</v>
      </c>
      <c r="BU7" s="38">
        <v>99.35</v>
      </c>
      <c r="BV7" s="38">
        <v>72.77</v>
      </c>
      <c r="BW7" s="38">
        <v>67.92</v>
      </c>
      <c r="BX7" s="38">
        <v>68.61</v>
      </c>
      <c r="BY7" s="38">
        <v>65.7</v>
      </c>
      <c r="BZ7" s="38">
        <v>66.73</v>
      </c>
      <c r="CA7" s="38">
        <v>59.83</v>
      </c>
      <c r="CB7" s="38">
        <v>214.05</v>
      </c>
      <c r="CC7" s="38">
        <v>200.77</v>
      </c>
      <c r="CD7" s="38">
        <v>133.44999999999999</v>
      </c>
      <c r="CE7" s="38">
        <v>75.290000000000006</v>
      </c>
      <c r="CF7" s="38">
        <v>142.07</v>
      </c>
      <c r="CG7" s="38">
        <v>243.06</v>
      </c>
      <c r="CH7" s="38">
        <v>229.12</v>
      </c>
      <c r="CI7" s="38">
        <v>241.18</v>
      </c>
      <c r="CJ7" s="38">
        <v>247.94</v>
      </c>
      <c r="CK7" s="38">
        <v>241.29</v>
      </c>
      <c r="CL7" s="38">
        <v>268.69</v>
      </c>
      <c r="CM7" s="38">
        <v>100</v>
      </c>
      <c r="CN7" s="38">
        <v>100</v>
      </c>
      <c r="CO7" s="38">
        <v>100</v>
      </c>
      <c r="CP7" s="38">
        <v>100</v>
      </c>
      <c r="CQ7" s="38">
        <v>100</v>
      </c>
      <c r="CR7" s="38">
        <v>51.83</v>
      </c>
      <c r="CS7" s="38">
        <v>59.5</v>
      </c>
      <c r="CT7" s="38">
        <v>53.84</v>
      </c>
      <c r="CU7" s="38">
        <v>60.25</v>
      </c>
      <c r="CV7" s="38">
        <v>61.94</v>
      </c>
      <c r="CW7" s="38">
        <v>61.71</v>
      </c>
      <c r="CX7" s="38">
        <v>100</v>
      </c>
      <c r="CY7" s="38">
        <v>100</v>
      </c>
      <c r="CZ7" s="38">
        <v>100</v>
      </c>
      <c r="DA7" s="38">
        <v>100</v>
      </c>
      <c r="DB7" s="38">
        <v>100</v>
      </c>
      <c r="DC7" s="38">
        <v>97.64</v>
      </c>
      <c r="DD7" s="38">
        <v>92.37</v>
      </c>
      <c r="DE7" s="38">
        <v>95.04</v>
      </c>
      <c r="DF7" s="38">
        <v>95.26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2017-12-25T02:41:46Z</dcterms:created>
  <dcterms:modified xsi:type="dcterms:W3CDTF">2018-03-02T09:05:50Z</dcterms:modified>
  <cp:category/>
</cp:coreProperties>
</file>