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KRpKsdNloH468GSxkg+oAdbYl5JDBK5b3qziZeGi/VyzMbSGd+1BGJE8jyS7hAbtoRVd2l4MO7EBdM/emrCeFQ==" workbookSaltValue="DHy4FXz13TYkcO/r70Et2Q==" workbookSpinCount="100000" lockStructure="1"/>
  <bookViews>
    <workbookView xWindow="0" yWindow="0" windowWidth="17190" windowHeight="1084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<sst xmlns="http://schemas.openxmlformats.org/spreadsheetml/2006/main" count="236" uniqueCount="120">
  <si>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</si>
  <si>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</si>
  <si>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</si>
  <si>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</si>
  <si>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</si>
  <si>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</si>
  <si>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</si>
  <si>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</si>
  <si>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</si>
  <si>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</si>
  <si>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</si>
  <si>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</si>
  <si>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</si>
  <si>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</si>
  <si>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</si>
  <si>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</si>
  <si>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</si>
  <si>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</si>
  <si>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</si>
  <si>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</si>
  <si>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</si>
  <si>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</si>
  <si>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</si>
  <si>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</si>
  <si>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</si>
  <si>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</si>
  <si>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</si>
  <si>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</si>
  <si>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</si>
  <si>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</si>
  <si>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</si>
  <si>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</si>
  <si>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</si>
  <si>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</si>
  <si>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</si>
  <si>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</si>
  <si>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</si>
  <si>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</si>
  <si>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</si>
  <si>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</si>
  <si>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</si>
  <si>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</si>
  <si>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</si>
  <si>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</si>
  <si>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</si>
  <si>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</si>
  <si>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</si>
  <si>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</si>
  <si>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</si>
  <si>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</si>
  <si>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</si>
  <si>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</si>
  <si>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</si>
  <si>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</si>
  <si>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</si>
  <si>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</si>
  <si>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</si>
  <si>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</si>
  <si>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</si>
  <si>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</si>
  <si>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</si>
  <si>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</si>
  <si>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</si>
  <si>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</si>
  <si>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</si>
  <si>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</si>
  <si>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</si>
  <si>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</si>
  <si>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</si>
  <si>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</si>
  <si>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</si>
  <si>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</si>
  <si>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</si>
  <si>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</si>
  <si>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</si>
  <si>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</si>
  <si>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</si>
  <si>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</si>
  <si>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</si>
  <si>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</si>
  <si>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</si>
  <si>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</si>
  <si>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</si>
  <si>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</si>
  <si>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</si>
  <si>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</si>
  <si>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</si>
  <si>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</si>
  <si>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</si>
  <si>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</si>
  <si>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</si>
  <si>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</si>
  <si>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</si>
  <si>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</si>
  <si>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</si>
  <si>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</si>
  <si>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</si>
  <si>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</si>
  <si>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佐川町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</si>
  <si>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</si>
  <si>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</si>
  <si>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</si>
  <si>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</si>
  <si>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</si>
  <si>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</si>
  <si>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</si>
  <si>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</si>
  <si>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</si>
  <si>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</si>
  <si>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</si>
  <si>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</si>
  <si>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</si>
  <si>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</si>
  <si>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</si>
  <si>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</si>
  <si>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</si>
  <si>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</si>
  <si>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③管渠改善率については0％であり、管渠の更新、改善が行われていない。
　当該施設は平成14年度に供用開始しており、管渠以外の下水処理施設（処理場、ポンプ施設）については、令和元年度に策定した機能強化対策計画に基づいて、令和２年度から令和４年度まで工事を実施する。</t>
    <rPh sb="1" eb="3">
      <t>カンキョ</t>
    </rPh>
    <rPh sb="3" eb="6">
      <t>カイゼンリツ</t>
    </rPh>
    <rPh sb="17" eb="18">
      <t>カン</t>
    </rPh>
    <rPh sb="18" eb="19">
      <t>キョ</t>
    </rPh>
    <rPh sb="20" eb="22">
      <t>コウシン</t>
    </rPh>
    <rPh sb="23" eb="25">
      <t>カイゼン</t>
    </rPh>
    <rPh sb="26" eb="27">
      <t>オコナ</t>
    </rPh>
    <rPh sb="36" eb="38">
      <t>トウガイ</t>
    </rPh>
    <rPh sb="38" eb="40">
      <t>シセツ</t>
    </rPh>
    <rPh sb="41" eb="43">
      <t>ヘイセイ</t>
    </rPh>
    <rPh sb="45" eb="46">
      <t>ネン</t>
    </rPh>
    <rPh sb="46" eb="47">
      <t>ド</t>
    </rPh>
    <rPh sb="48" eb="50">
      <t>キョウヨウ</t>
    </rPh>
    <rPh sb="50" eb="52">
      <t>カイシ</t>
    </rPh>
    <rPh sb="57" eb="58">
      <t>カン</t>
    </rPh>
    <rPh sb="58" eb="59">
      <t>キョ</t>
    </rPh>
    <rPh sb="59" eb="61">
      <t>イガイ</t>
    </rPh>
    <rPh sb="62" eb="64">
      <t>ゲスイ</t>
    </rPh>
    <rPh sb="64" eb="66">
      <t>ショリ</t>
    </rPh>
    <rPh sb="66" eb="68">
      <t>シセツ</t>
    </rPh>
    <rPh sb="69" eb="72">
      <t>ショリジョウ</t>
    </rPh>
    <rPh sb="76" eb="78">
      <t>シセツ</t>
    </rPh>
    <rPh sb="85" eb="87">
      <t>レイワ</t>
    </rPh>
    <rPh sb="87" eb="90">
      <t>ガンネンド</t>
    </rPh>
    <rPh sb="91" eb="93">
      <t>サクテイ</t>
    </rPh>
    <rPh sb="95" eb="97">
      <t>キノウ</t>
    </rPh>
    <rPh sb="97" eb="99">
      <t>キョウカ</t>
    </rPh>
    <rPh sb="99" eb="101">
      <t>タイサク</t>
    </rPh>
    <rPh sb="101" eb="103">
      <t>ケイカク</t>
    </rPh>
    <rPh sb="104" eb="105">
      <t>モト</t>
    </rPh>
    <rPh sb="109" eb="111">
      <t>レイワ</t>
    </rPh>
    <rPh sb="112" eb="114">
      <t>ネンド</t>
    </rPh>
    <rPh sb="119" eb="121">
      <t>ネンド</t>
    </rPh>
    <rPh sb="123" eb="125">
      <t>コウジ</t>
    </rPh>
    <rPh sb="126" eb="128">
      <t>ジッシ</t>
    </rPh>
    <phoneticPr fontId="4"/>
  </si>
  <si>
    <t>　今後は、人口の自然減に伴う使用料の減少や接続率の低下、施設の老朽化に伴う事業費の増加が想定されており、経営の健全性が低下することが懸念される。
　施設の老朽化対策については、令和２年度から令和４年度にかけて機能強化対策工事を実施する。
　また、令和６年度から公営企業会計の適用を予定している。これにより、現在の経営状況をより具体的に把握し、経営の健全化を目指す。</t>
    <rPh sb="1" eb="3">
      <t>コンゴ</t>
    </rPh>
    <rPh sb="5" eb="7">
      <t>ジンコウ</t>
    </rPh>
    <rPh sb="8" eb="11">
      <t>シゼンゲン</t>
    </rPh>
    <rPh sb="12" eb="13">
      <t>トモナ</t>
    </rPh>
    <rPh sb="14" eb="17">
      <t>シヨウリョウ</t>
    </rPh>
    <rPh sb="18" eb="20">
      <t>ゲンショウ</t>
    </rPh>
    <rPh sb="21" eb="23">
      <t>セツゾク</t>
    </rPh>
    <rPh sb="23" eb="24">
      <t>リツ</t>
    </rPh>
    <rPh sb="25" eb="27">
      <t>テイカ</t>
    </rPh>
    <rPh sb="28" eb="30">
      <t>シセツ</t>
    </rPh>
    <rPh sb="31" eb="34">
      <t>ロウキュウカ</t>
    </rPh>
    <rPh sb="35" eb="36">
      <t>トモナ</t>
    </rPh>
    <rPh sb="37" eb="40">
      <t>ジギョウヒ</t>
    </rPh>
    <rPh sb="41" eb="43">
      <t>ゾウカ</t>
    </rPh>
    <rPh sb="44" eb="46">
      <t>ソウテイ</t>
    </rPh>
    <rPh sb="52" eb="54">
      <t>ケイエイ</t>
    </rPh>
    <rPh sb="55" eb="58">
      <t>ケンゼンセイ</t>
    </rPh>
    <rPh sb="59" eb="61">
      <t>テイカ</t>
    </rPh>
    <rPh sb="66" eb="68">
      <t>ケネン</t>
    </rPh>
    <rPh sb="74" eb="76">
      <t>シセツ</t>
    </rPh>
    <rPh sb="77" eb="80">
      <t>ロウキュウカ</t>
    </rPh>
    <rPh sb="80" eb="82">
      <t>タイサク</t>
    </rPh>
    <rPh sb="88" eb="90">
      <t>レイワ</t>
    </rPh>
    <rPh sb="91" eb="92">
      <t>ネン</t>
    </rPh>
    <rPh sb="92" eb="93">
      <t>ド</t>
    </rPh>
    <rPh sb="95" eb="97">
      <t>レイワ</t>
    </rPh>
    <rPh sb="98" eb="100">
      <t>ネンド</t>
    </rPh>
    <rPh sb="104" eb="106">
      <t>キノウ</t>
    </rPh>
    <rPh sb="106" eb="108">
      <t>キョウカ</t>
    </rPh>
    <rPh sb="108" eb="110">
      <t>タイサク</t>
    </rPh>
    <rPh sb="110" eb="112">
      <t>コウジ</t>
    </rPh>
    <rPh sb="113" eb="115">
      <t>ジッシ</t>
    </rPh>
    <rPh sb="123" eb="125">
      <t>レイワ</t>
    </rPh>
    <rPh sb="126" eb="128">
      <t>ネンド</t>
    </rPh>
    <rPh sb="130" eb="132">
      <t>コウエイ</t>
    </rPh>
    <rPh sb="132" eb="134">
      <t>キギョウ</t>
    </rPh>
    <rPh sb="134" eb="136">
      <t>カイケイ</t>
    </rPh>
    <rPh sb="137" eb="139">
      <t>テキヨウ</t>
    </rPh>
    <rPh sb="140" eb="142">
      <t>ヨテイ</t>
    </rPh>
    <rPh sb="153" eb="155">
      <t>ゲンザイ</t>
    </rPh>
    <rPh sb="156" eb="158">
      <t>ケイエイ</t>
    </rPh>
    <rPh sb="158" eb="160">
      <t>ジョウキョウ</t>
    </rPh>
    <rPh sb="163" eb="166">
      <t>グタイテキ</t>
    </rPh>
    <rPh sb="167" eb="169">
      <t>ハアク</t>
    </rPh>
    <rPh sb="171" eb="173">
      <t>ケイエイ</t>
    </rPh>
    <rPh sb="174" eb="177">
      <t>ケンゼンカ</t>
    </rPh>
    <rPh sb="178" eb="180">
      <t>メザ</t>
    </rPh>
    <phoneticPr fontId="4"/>
  </si>
  <si>
    <t>①収益的収支比率の過年度については、設備修繕などの特殊事情により比率が低下する年度があったが、それ以外は100％に近い数値が出ている。中でも、平成30年度については施設の修繕が少なかったため高い傾向にあるが、令和元年度からは施設の機能強化対策を実施しており、数値が低下することが想定される。
④企業債残高対事業規模比率については、地方債残高は減少しているが、機能強化対策及び公営企業会計への移行に係る委託費に地方債を充当する予定であるため、来年度以降は数値が上昇することが想定される。
⑤経費回収率については、類似団体平均値を下回っているが、機能強化対策の計画策定業務に費用がかかったためと考えられる。
⑥汚水処理原価、⑧水洗化率については、類似団体平均値と比較し、同程度または良好な数値が示されているが、汚水処理にかかる全ての経費を使用料で賄うことができていないため、一般会計繰入金に頼っている。
⑦施設使用率については、現在晴天時処理能力144m3/日に対し、現在晴天時平均処理水量が117m3/日で施設利用率は81.25％であり、昨年度と数値が変わらないことから、類似団体平均値と比較し良好な状態である。
(R1数値が0となっているが、実際は81.25)</t>
    <rPh sb="1" eb="4">
      <t>シュウエキテキ</t>
    </rPh>
    <rPh sb="4" eb="6">
      <t>シュウシ</t>
    </rPh>
    <rPh sb="6" eb="8">
      <t>ヒリツ</t>
    </rPh>
    <rPh sb="9" eb="12">
      <t>カネンド</t>
    </rPh>
    <rPh sb="18" eb="20">
      <t>セツビ</t>
    </rPh>
    <rPh sb="20" eb="22">
      <t>シュウゼン</t>
    </rPh>
    <rPh sb="25" eb="27">
      <t>トクシュ</t>
    </rPh>
    <rPh sb="27" eb="29">
      <t>ジジョウ</t>
    </rPh>
    <rPh sb="32" eb="34">
      <t>ヒリツ</t>
    </rPh>
    <rPh sb="35" eb="37">
      <t>テイカ</t>
    </rPh>
    <rPh sb="39" eb="41">
      <t>ネンド</t>
    </rPh>
    <rPh sb="49" eb="51">
      <t>イガイ</t>
    </rPh>
    <rPh sb="57" eb="58">
      <t>チカ</t>
    </rPh>
    <rPh sb="59" eb="61">
      <t>スウチ</t>
    </rPh>
    <rPh sb="62" eb="63">
      <t>デ</t>
    </rPh>
    <rPh sb="67" eb="68">
      <t>ナカ</t>
    </rPh>
    <rPh sb="71" eb="73">
      <t>ヘイセイ</t>
    </rPh>
    <rPh sb="75" eb="77">
      <t>ネンド</t>
    </rPh>
    <rPh sb="82" eb="84">
      <t>シセツ</t>
    </rPh>
    <rPh sb="85" eb="87">
      <t>シュウゼン</t>
    </rPh>
    <rPh sb="88" eb="89">
      <t>スク</t>
    </rPh>
    <rPh sb="95" eb="96">
      <t>タカ</t>
    </rPh>
    <rPh sb="97" eb="99">
      <t>ケイコウ</t>
    </rPh>
    <rPh sb="104" eb="106">
      <t>レイワ</t>
    </rPh>
    <rPh sb="106" eb="108">
      <t>ガンネン</t>
    </rPh>
    <rPh sb="108" eb="109">
      <t>ド</t>
    </rPh>
    <rPh sb="112" eb="114">
      <t>シセツ</t>
    </rPh>
    <rPh sb="115" eb="117">
      <t>キノウ</t>
    </rPh>
    <rPh sb="117" eb="119">
      <t>キョウカ</t>
    </rPh>
    <rPh sb="119" eb="121">
      <t>タイサク</t>
    </rPh>
    <rPh sb="122" eb="124">
      <t>ジッシ</t>
    </rPh>
    <rPh sb="129" eb="131">
      <t>スウチ</t>
    </rPh>
    <rPh sb="132" eb="134">
      <t>テイカ</t>
    </rPh>
    <rPh sb="139" eb="141">
      <t>ソウテイ</t>
    </rPh>
    <rPh sb="147" eb="149">
      <t>キギョウ</t>
    </rPh>
    <rPh sb="149" eb="150">
      <t>サイ</t>
    </rPh>
    <rPh sb="150" eb="152">
      <t>ザンダカ</t>
    </rPh>
    <rPh sb="152" eb="153">
      <t>タイ</t>
    </rPh>
    <rPh sb="153" eb="155">
      <t>ジギョウ</t>
    </rPh>
    <rPh sb="155" eb="157">
      <t>キボ</t>
    </rPh>
    <rPh sb="157" eb="159">
      <t>ヒリツ</t>
    </rPh>
    <rPh sb="165" eb="168">
      <t>チホウサイ</t>
    </rPh>
    <rPh sb="168" eb="170">
      <t>ザンダカ</t>
    </rPh>
    <rPh sb="171" eb="173">
      <t>ゲンショウ</t>
    </rPh>
    <rPh sb="179" eb="181">
      <t>キノウ</t>
    </rPh>
    <rPh sb="181" eb="183">
      <t>キョウカ</t>
    </rPh>
    <rPh sb="183" eb="185">
      <t>タイサク</t>
    </rPh>
    <rPh sb="185" eb="186">
      <t>オヨ</t>
    </rPh>
    <rPh sb="187" eb="189">
      <t>コウエイ</t>
    </rPh>
    <rPh sb="189" eb="191">
      <t>キギョウ</t>
    </rPh>
    <rPh sb="191" eb="193">
      <t>カイケイ</t>
    </rPh>
    <rPh sb="195" eb="197">
      <t>イコウ</t>
    </rPh>
    <rPh sb="198" eb="199">
      <t>カカ</t>
    </rPh>
    <rPh sb="200" eb="203">
      <t>イタクヒ</t>
    </rPh>
    <rPh sb="204" eb="207">
      <t>チホウサイ</t>
    </rPh>
    <rPh sb="208" eb="210">
      <t>ジュウトウ</t>
    </rPh>
    <rPh sb="212" eb="214">
      <t>ヨテイ</t>
    </rPh>
    <rPh sb="220" eb="223">
      <t>ライネンド</t>
    </rPh>
    <rPh sb="223" eb="225">
      <t>イコウ</t>
    </rPh>
    <rPh sb="226" eb="228">
      <t>スウチ</t>
    </rPh>
    <rPh sb="229" eb="231">
      <t>ジョウショウ</t>
    </rPh>
    <rPh sb="236" eb="238">
      <t>ソウテイ</t>
    </rPh>
    <rPh sb="303" eb="305">
      <t>オスイ</t>
    </rPh>
    <rPh sb="305" eb="307">
      <t>ショリ</t>
    </rPh>
    <rPh sb="307" eb="309">
      <t>ゲンカ</t>
    </rPh>
    <rPh sb="311" eb="313">
      <t>スイセン</t>
    </rPh>
    <rPh sb="313" eb="314">
      <t>カ</t>
    </rPh>
    <rPh sb="314" eb="315">
      <t>リツ</t>
    </rPh>
    <rPh sb="321" eb="323">
      <t>ルイジ</t>
    </rPh>
    <rPh sb="323" eb="325">
      <t>ダンタイ</t>
    </rPh>
    <rPh sb="325" eb="328">
      <t>ヘイキンチ</t>
    </rPh>
    <rPh sb="329" eb="331">
      <t>ヒカク</t>
    </rPh>
    <rPh sb="333" eb="336">
      <t>ドウテイド</t>
    </rPh>
    <rPh sb="339" eb="341">
      <t>リョウコウ</t>
    </rPh>
    <rPh sb="342" eb="344">
      <t>スウチ</t>
    </rPh>
    <rPh sb="345" eb="346">
      <t>シメ</t>
    </rPh>
    <rPh sb="353" eb="355">
      <t>オスイ</t>
    </rPh>
    <rPh sb="355" eb="357">
      <t>ショリ</t>
    </rPh>
    <rPh sb="361" eb="362">
      <t>スベ</t>
    </rPh>
    <rPh sb="364" eb="366">
      <t>ケイヒ</t>
    </rPh>
    <rPh sb="367" eb="370">
      <t>シヨウリョウ</t>
    </rPh>
    <rPh sb="371" eb="372">
      <t>マカナ</t>
    </rPh>
    <rPh sb="385" eb="387">
      <t>イッパン</t>
    </rPh>
    <rPh sb="387" eb="389">
      <t>カイケイ</t>
    </rPh>
    <rPh sb="389" eb="392">
      <t>クリイレキン</t>
    </rPh>
    <rPh sb="393" eb="394">
      <t>タヨ</t>
    </rPh>
    <rPh sb="412" eb="414">
      <t>ゲンザイ</t>
    </rPh>
    <rPh sb="414" eb="417">
      <t>セイテンジ</t>
    </rPh>
    <rPh sb="417" eb="419">
      <t>ショリ</t>
    </rPh>
    <rPh sb="419" eb="421">
      <t>ノウリョク</t>
    </rPh>
    <rPh sb="427" eb="428">
      <t>ニチ</t>
    </rPh>
    <rPh sb="429" eb="430">
      <t>タイ</t>
    </rPh>
    <rPh sb="432" eb="434">
      <t>ゲンザイ</t>
    </rPh>
    <rPh sb="434" eb="437">
      <t>セイテンジ</t>
    </rPh>
    <rPh sb="437" eb="439">
      <t>ヘイキン</t>
    </rPh>
    <rPh sb="439" eb="441">
      <t>ショリ</t>
    </rPh>
    <rPh sb="441" eb="443">
      <t>スイリョウ</t>
    </rPh>
    <rPh sb="450" eb="451">
      <t>ニチ</t>
    </rPh>
    <rPh sb="452" eb="454">
      <t>シセツ</t>
    </rPh>
    <rPh sb="454" eb="457">
      <t>リヨウリツ</t>
    </rPh>
    <rPh sb="468" eb="471">
      <t>サクネンド</t>
    </rPh>
    <rPh sb="472" eb="474">
      <t>スウチ</t>
    </rPh>
    <rPh sb="475" eb="476">
      <t>カ</t>
    </rPh>
    <rPh sb="485" eb="487">
      <t>ルイジ</t>
    </rPh>
    <rPh sb="487" eb="489">
      <t>ダンタイ</t>
    </rPh>
    <rPh sb="489" eb="492">
      <t>ヘイキンチ</t>
    </rPh>
    <rPh sb="493" eb="495">
      <t>ヒカク</t>
    </rPh>
    <rPh sb="496" eb="498">
      <t>リョウコウ</t>
    </rPh>
    <rPh sb="499" eb="501">
      <t>ジョウタイ</t>
    </rPh>
    <rPh sb="509" eb="511">
      <t>スウチ</t>
    </rPh>
    <rPh sb="521" eb="523">
      <t>ジッサイ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</si>
</sst>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72-473F-A40E-1E577B148A7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c:v>0.01</c:v>
                </c:pt>
                <c:pt idx="3">
                  <c:v>0.01</c:v>
                </c:pt>
                <c:pt idx="4">
                  <c:v>0.02</c:v>
                </c:pt>
              </c:numCache>
            </c:numRef>
          </c:val>
          <c:smooth val="0"/>
          <c:extLst>
            <c:ext xmlns:c16="http://schemas.microsoft.com/office/drawing/2014/chart" uri="{C3380CC4-5D6E-409C-BE32-E72D297353CC}">
              <c16:uniqueId val="{00000001-4672-473F-A40E-1E577B148A7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78.47</c:v>
                </c:pt>
                <c:pt idx="1">
                  <c:v>78.47</c:v>
                </c:pt>
                <c:pt idx="2">
                  <c:v>76.39</c:v>
                </c:pt>
                <c:pt idx="3">
                  <c:v>81.25</c:v>
                </c:pt>
                <c:pt idx="4" formatCode="#,##0.00;&quot;△&quot;#,##0.00">
                  <c:v>0</c:v>
                </c:pt>
              </c:numCache>
            </c:numRef>
          </c:val>
          <c:extLst>
            <c:ext xmlns:c16="http://schemas.microsoft.com/office/drawing/2014/chart" uri="{C3380CC4-5D6E-409C-BE32-E72D297353CC}">
              <c16:uniqueId val="{00000000-B14A-4212-A057-2A52268F690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51.75</c:v>
                </c:pt>
                <c:pt idx="3">
                  <c:v>50.68</c:v>
                </c:pt>
                <c:pt idx="4">
                  <c:v>50.14</c:v>
                </c:pt>
              </c:numCache>
            </c:numRef>
          </c:val>
          <c:smooth val="0"/>
          <c:extLst>
            <c:ext xmlns:c16="http://schemas.microsoft.com/office/drawing/2014/chart" uri="{C3380CC4-5D6E-409C-BE32-E72D297353CC}">
              <c16:uniqueId val="{00000001-B14A-4212-A057-2A52268F690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85.62</c:v>
                </c:pt>
                <c:pt idx="1">
                  <c:v>85.75</c:v>
                </c:pt>
                <c:pt idx="2">
                  <c:v>86.22</c:v>
                </c:pt>
                <c:pt idx="3">
                  <c:v>86.61</c:v>
                </c:pt>
                <c:pt idx="4">
                  <c:v>87.33</c:v>
                </c:pt>
              </c:numCache>
            </c:numRef>
          </c:val>
          <c:extLst>
            <c:ext xmlns:c16="http://schemas.microsoft.com/office/drawing/2014/chart" uri="{C3380CC4-5D6E-409C-BE32-E72D297353CC}">
              <c16:uniqueId val="{00000000-1761-44C5-939D-33D355CA706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84.84</c:v>
                </c:pt>
                <c:pt idx="3">
                  <c:v>84.86</c:v>
                </c:pt>
                <c:pt idx="4">
                  <c:v>84.98</c:v>
                </c:pt>
              </c:numCache>
            </c:numRef>
          </c:val>
          <c:smooth val="0"/>
          <c:extLst>
            <c:ext xmlns:c16="http://schemas.microsoft.com/office/drawing/2014/chart" uri="{C3380CC4-5D6E-409C-BE32-E72D297353CC}">
              <c16:uniqueId val="{00000001-1761-44C5-939D-33D355CA706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94.74</c:v>
                </c:pt>
                <c:pt idx="1">
                  <c:v>95.05</c:v>
                </c:pt>
                <c:pt idx="2">
                  <c:v>92.89</c:v>
                </c:pt>
                <c:pt idx="3">
                  <c:v>98.05</c:v>
                </c:pt>
                <c:pt idx="4">
                  <c:v>96.54</c:v>
                </c:pt>
              </c:numCache>
            </c:numRef>
          </c:val>
          <c:extLst>
            <c:ext xmlns:c16="http://schemas.microsoft.com/office/drawing/2014/chart" uri="{C3380CC4-5D6E-409C-BE32-E72D297353CC}">
              <c16:uniqueId val="{00000000-6BAF-4240-96EA-17A3DFC79C6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AF-4240-96EA-17A3DFC79C6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76-41D5-94C7-54986AF072F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76-41D5-94C7-54986AF072F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D6-4EAB-9049-CB4188CFBAB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D6-4EAB-9049-CB4188CFBAB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FB-4FE4-BF7A-91E79358450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FB-4FE4-BF7A-91E79358450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E1-4548-AC08-AF90759B6AC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E1-4548-AC08-AF90759B6AC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8A-44B0-B198-CB5D10E839B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855.8</c:v>
                </c:pt>
                <c:pt idx="3">
                  <c:v>789.46</c:v>
                </c:pt>
                <c:pt idx="4">
                  <c:v>826.83</c:v>
                </c:pt>
              </c:numCache>
            </c:numRef>
          </c:val>
          <c:smooth val="0"/>
          <c:extLst>
            <c:ext xmlns:c16="http://schemas.microsoft.com/office/drawing/2014/chart" uri="{C3380CC4-5D6E-409C-BE32-E72D297353CC}">
              <c16:uniqueId val="{00000001-158A-44B0-B198-CB5D10E839B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95.8</c:v>
                </c:pt>
                <c:pt idx="1">
                  <c:v>57.05</c:v>
                </c:pt>
                <c:pt idx="2">
                  <c:v>82.48</c:v>
                </c:pt>
                <c:pt idx="3">
                  <c:v>93.01</c:v>
                </c:pt>
                <c:pt idx="4">
                  <c:v>54.81</c:v>
                </c:pt>
              </c:numCache>
            </c:numRef>
          </c:val>
          <c:extLst>
            <c:ext xmlns:c16="http://schemas.microsoft.com/office/drawing/2014/chart" uri="{C3380CC4-5D6E-409C-BE32-E72D297353CC}">
              <c16:uniqueId val="{00000000-EC1A-4041-8DCA-45858EE39BB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59.8</c:v>
                </c:pt>
                <c:pt idx="3">
                  <c:v>57.77</c:v>
                </c:pt>
                <c:pt idx="4">
                  <c:v>57.31</c:v>
                </c:pt>
              </c:numCache>
            </c:numRef>
          </c:val>
          <c:smooth val="0"/>
          <c:extLst>
            <c:ext xmlns:c16="http://schemas.microsoft.com/office/drawing/2014/chart" uri="{C3380CC4-5D6E-409C-BE32-E72D297353CC}">
              <c16:uniqueId val="{00000001-EC1A-4041-8DCA-45858EE39BB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138.32</c:v>
                </c:pt>
                <c:pt idx="1">
                  <c:v>232.57</c:v>
                </c:pt>
                <c:pt idx="2">
                  <c:v>160.97</c:v>
                </c:pt>
                <c:pt idx="3">
                  <c:v>136.13999999999999</c:v>
                </c:pt>
                <c:pt idx="4">
                  <c:v>242.6</c:v>
                </c:pt>
              </c:numCache>
            </c:numRef>
          </c:val>
          <c:extLst>
            <c:ext xmlns:c16="http://schemas.microsoft.com/office/drawing/2014/chart" uri="{C3380CC4-5D6E-409C-BE32-E72D297353CC}">
              <c16:uniqueId val="{00000000-2BCF-4704-8752-5A2B11CDF3E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263.76</c:v>
                </c:pt>
                <c:pt idx="3">
                  <c:v>274.35000000000002</c:v>
                </c:pt>
                <c:pt idx="4">
                  <c:v>273.52</c:v>
                </c:pt>
              </c:numCache>
            </c:numRef>
          </c:val>
          <c:smooth val="0"/>
          <c:extLst>
            <c:ext xmlns:c16="http://schemas.microsoft.com/office/drawing/2014/chart" uri="{C3380CC4-5D6E-409C-BE32-E72D297353CC}">
              <c16:uniqueId val="{00000001-2BCF-4704-8752-5A2B11CDF3E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16"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佐川町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12704</v>
      </c>
      <c r="AM8" s="69"/>
      <c r="AN8" s="69"/>
      <c r="AO8" s="69"/>
      <c r="AP8" s="69"/>
      <c r="AQ8" s="69"/>
      <c r="AR8" s="69"/>
      <c r="AS8" s="69"/>
      <c r="AT8" s="68">
        <f>データ!T6</f>
        <v>100.8</v>
      </c>
      <c r="AU8" s="68"/>
      <c r="AV8" s="68"/>
      <c r="AW8" s="68"/>
      <c r="AX8" s="68"/>
      <c r="AY8" s="68"/>
      <c r="AZ8" s="68"/>
      <c r="BA8" s="68"/>
      <c r="BB8" s="68">
        <f>データ!U6</f>
        <v>126.03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3.43</v>
      </c>
      <c r="Q10" s="68"/>
      <c r="R10" s="68"/>
      <c r="S10" s="68"/>
      <c r="T10" s="68"/>
      <c r="U10" s="68"/>
      <c r="V10" s="68"/>
      <c r="W10" s="68">
        <f>データ!Q6</f>
        <v>100</v>
      </c>
      <c r="X10" s="68"/>
      <c r="Y10" s="68"/>
      <c r="Z10" s="68"/>
      <c r="AA10" s="68"/>
      <c r="AB10" s="68"/>
      <c r="AC10" s="68"/>
      <c r="AD10" s="69">
        <f>データ!R6</f>
        <v>3100</v>
      </c>
      <c r="AE10" s="69"/>
      <c r="AF10" s="69"/>
      <c r="AG10" s="69"/>
      <c r="AH10" s="69"/>
      <c r="AI10" s="69"/>
      <c r="AJ10" s="69"/>
      <c r="AK10" s="2"/>
      <c r="AL10" s="69">
        <f>データ!V6</f>
        <v>434</v>
      </c>
      <c r="AM10" s="69"/>
      <c r="AN10" s="69"/>
      <c r="AO10" s="69"/>
      <c r="AP10" s="69"/>
      <c r="AQ10" s="69"/>
      <c r="AR10" s="69"/>
      <c r="AS10" s="69"/>
      <c r="AT10" s="68">
        <f>データ!W6</f>
        <v>0.17</v>
      </c>
      <c r="AU10" s="68"/>
      <c r="AV10" s="68"/>
      <c r="AW10" s="68"/>
      <c r="AX10" s="68"/>
      <c r="AY10" s="68"/>
      <c r="AZ10" s="68"/>
      <c r="BA10" s="68"/>
      <c r="BB10" s="68">
        <f>データ!X6</f>
        <v>2552.94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OloB4t6LEOP3XUQ10uXBQ73abGpnOXaB+L592QbuR2pjEr060e9V1I8K+y3Tu2FsscJaDifK5iUdbjlJf945sw==" saltValue="eQjC4bDK+eztm++nKpykG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394025</v>
      </c>
      <c r="D6" s="33">
        <f t="shared" si="3"/>
        <v>47</v>
      </c>
      <c r="E6" s="33">
        <f t="shared" si="3"/>
        <v>17</v>
      </c>
      <c r="F6" s="33">
        <f t="shared" si="3"/>
        <v>5</v>
      </c>
      <c r="G6" s="33">
        <f t="shared" si="3"/>
        <v>0</v>
      </c>
      <c r="H6" s="33" t="str">
        <f t="shared" si="3"/>
        <v>高知県　佐川町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3.43</v>
      </c>
      <c r="Q6" s="34">
        <f t="shared" si="3"/>
        <v>100</v>
      </c>
      <c r="R6" s="34">
        <f t="shared" si="3"/>
        <v>3100</v>
      </c>
      <c r="S6" s="34">
        <f t="shared" si="3"/>
        <v>12704</v>
      </c>
      <c r="T6" s="34">
        <f t="shared" si="3"/>
        <v>100.8</v>
      </c>
      <c r="U6" s="34">
        <f t="shared" si="3"/>
        <v>126.03</v>
      </c>
      <c r="V6" s="34">
        <f t="shared" si="3"/>
        <v>434</v>
      </c>
      <c r="W6" s="34">
        <f t="shared" si="3"/>
        <v>0.17</v>
      </c>
      <c r="X6" s="34">
        <f t="shared" si="3"/>
        <v>2552.94</v>
      </c>
      <c r="Y6" s="35">
        <f>IF(Y7="",NA(),Y7)</f>
        <v>94.74</v>
      </c>
      <c r="Z6" s="35">
        <f t="shared" ref="Z6:AH6" si="4">IF(Z7="",NA(),Z7)</f>
        <v>95.05</v>
      </c>
      <c r="AA6" s="35">
        <f t="shared" si="4"/>
        <v>92.89</v>
      </c>
      <c r="AB6" s="35">
        <f t="shared" si="4"/>
        <v>98.05</v>
      </c>
      <c r="AC6" s="35">
        <f t="shared" si="4"/>
        <v>96.54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979.89</v>
      </c>
      <c r="BL6" s="35">
        <f t="shared" si="7"/>
        <v>1051.43</v>
      </c>
      <c r="BM6" s="35">
        <f t="shared" si="7"/>
        <v>855.8</v>
      </c>
      <c r="BN6" s="35">
        <f t="shared" si="7"/>
        <v>789.46</v>
      </c>
      <c r="BO6" s="35">
        <f t="shared" si="7"/>
        <v>826.83</v>
      </c>
      <c r="BP6" s="34" t="str">
        <f>IF(BP7="","",IF(BP7="-","【-】","【"&amp;SUBSTITUTE(TEXT(BP7,"#,##0.00"),"-","△")&amp;"】"))</f>
        <v>【765.47】</v>
      </c>
      <c r="BQ6" s="35">
        <f>IF(BQ7="",NA(),BQ7)</f>
        <v>95.8</v>
      </c>
      <c r="BR6" s="35">
        <f t="shared" ref="BR6:BZ6" si="8">IF(BR7="",NA(),BR7)</f>
        <v>57.05</v>
      </c>
      <c r="BS6" s="35">
        <f t="shared" si="8"/>
        <v>82.48</v>
      </c>
      <c r="BT6" s="35">
        <f t="shared" si="8"/>
        <v>93.01</v>
      </c>
      <c r="BU6" s="35">
        <f t="shared" si="8"/>
        <v>54.81</v>
      </c>
      <c r="BV6" s="35">
        <f t="shared" si="8"/>
        <v>41.34</v>
      </c>
      <c r="BW6" s="35">
        <f t="shared" si="8"/>
        <v>40.06</v>
      </c>
      <c r="BX6" s="35">
        <f t="shared" si="8"/>
        <v>59.8</v>
      </c>
      <c r="BY6" s="35">
        <f t="shared" si="8"/>
        <v>57.77</v>
      </c>
      <c r="BZ6" s="35">
        <f t="shared" si="8"/>
        <v>57.31</v>
      </c>
      <c r="CA6" s="34" t="str">
        <f>IF(CA7="","",IF(CA7="-","【-】","【"&amp;SUBSTITUTE(TEXT(CA7,"#,##0.00"),"-","△")&amp;"】"))</f>
        <v>【59.59】</v>
      </c>
      <c r="CB6" s="35">
        <f>IF(CB7="",NA(),CB7)</f>
        <v>138.32</v>
      </c>
      <c r="CC6" s="35">
        <f t="shared" ref="CC6:CK6" si="9">IF(CC7="",NA(),CC7)</f>
        <v>232.57</v>
      </c>
      <c r="CD6" s="35">
        <f t="shared" si="9"/>
        <v>160.97</v>
      </c>
      <c r="CE6" s="35">
        <f t="shared" si="9"/>
        <v>136.13999999999999</v>
      </c>
      <c r="CF6" s="35">
        <f t="shared" si="9"/>
        <v>242.6</v>
      </c>
      <c r="CG6" s="35">
        <f t="shared" si="9"/>
        <v>357.49</v>
      </c>
      <c r="CH6" s="35">
        <f t="shared" si="9"/>
        <v>355.22</v>
      </c>
      <c r="CI6" s="35">
        <f t="shared" si="9"/>
        <v>263.76</v>
      </c>
      <c r="CJ6" s="35">
        <f t="shared" si="9"/>
        <v>274.35000000000002</v>
      </c>
      <c r="CK6" s="35">
        <f t="shared" si="9"/>
        <v>273.52</v>
      </c>
      <c r="CL6" s="34" t="str">
        <f>IF(CL7="","",IF(CL7="-","【-】","【"&amp;SUBSTITUTE(TEXT(CL7,"#,##0.00"),"-","△")&amp;"】"))</f>
        <v>【257.86】</v>
      </c>
      <c r="CM6" s="35">
        <f>IF(CM7="",NA(),CM7)</f>
        <v>78.47</v>
      </c>
      <c r="CN6" s="35">
        <f t="shared" ref="CN6:CV6" si="10">IF(CN7="",NA(),CN7)</f>
        <v>78.47</v>
      </c>
      <c r="CO6" s="35">
        <f t="shared" si="10"/>
        <v>76.39</v>
      </c>
      <c r="CP6" s="35">
        <f t="shared" si="10"/>
        <v>81.25</v>
      </c>
      <c r="CQ6" s="34">
        <f t="shared" si="10"/>
        <v>0</v>
      </c>
      <c r="CR6" s="35">
        <f t="shared" si="10"/>
        <v>44.69</v>
      </c>
      <c r="CS6" s="35">
        <f t="shared" si="10"/>
        <v>42.84</v>
      </c>
      <c r="CT6" s="35">
        <f t="shared" si="10"/>
        <v>51.75</v>
      </c>
      <c r="CU6" s="35">
        <f t="shared" si="10"/>
        <v>50.68</v>
      </c>
      <c r="CV6" s="35">
        <f t="shared" si="10"/>
        <v>50.14</v>
      </c>
      <c r="CW6" s="34" t="str">
        <f>IF(CW7="","",IF(CW7="-","【-】","【"&amp;SUBSTITUTE(TEXT(CW7,"#,##0.00"),"-","△")&amp;"】"))</f>
        <v>【51.30】</v>
      </c>
      <c r="CX6" s="35">
        <f>IF(CX7="",NA(),CX7)</f>
        <v>85.62</v>
      </c>
      <c r="CY6" s="35">
        <f t="shared" ref="CY6:DG6" si="11">IF(CY7="",NA(),CY7)</f>
        <v>85.75</v>
      </c>
      <c r="CZ6" s="35">
        <f t="shared" si="11"/>
        <v>86.22</v>
      </c>
      <c r="DA6" s="35">
        <f t="shared" si="11"/>
        <v>86.61</v>
      </c>
      <c r="DB6" s="35">
        <f t="shared" si="11"/>
        <v>87.33</v>
      </c>
      <c r="DC6" s="35">
        <f t="shared" si="11"/>
        <v>69.67</v>
      </c>
      <c r="DD6" s="35">
        <f t="shared" si="11"/>
        <v>66.3</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0.03</v>
      </c>
      <c r="EL6" s="35">
        <f t="shared" si="14"/>
        <v>0.01</v>
      </c>
      <c r="EM6" s="35">
        <f t="shared" si="14"/>
        <v>0.01</v>
      </c>
      <c r="EN6" s="35">
        <f t="shared" si="14"/>
        <v>0.02</v>
      </c>
      <c r="EO6" s="34" t="str">
        <f>IF(EO7="","",IF(EO7="-","【-】","【"&amp;SUBSTITUTE(TEXT(EO7,"#,##0.00"),"-","△")&amp;"】"))</f>
        <v>【0.02】</v>
      </c>
    </row>
    <row r="7" spans="1:145" s="36" customFormat="1" x14ac:dyDescent="0.15">
      <c r="A7" s="28"/>
      <c r="B7" s="37">
        <v>2019</v>
      </c>
      <c r="C7" s="37">
        <v>394025</v>
      </c>
      <c r="D7" s="37">
        <v>47</v>
      </c>
      <c r="E7" s="37">
        <v>17</v>
      </c>
      <c r="F7" s="37">
        <v>5</v>
      </c>
      <c r="G7" s="37">
        <v>0</v>
      </c>
      <c r="H7" s="37" t="s">
        <v>98</v>
      </c>
      <c r="I7" s="37" t="s">
        <v>99</v>
      </c>
      <c r="J7" s="37" t="s">
        <v>100</v>
      </c>
      <c r="K7" s="37" t="s">
        <v>101</v>
      </c>
      <c r="L7" s="37" t="s">
        <v>102</v>
      </c>
      <c r="M7" s="37" t="s">
        <v>103</v>
      </c>
      <c r="N7" s="38" t="s">
        <v>104</v>
      </c>
      <c r="O7" s="38" t="s">
        <v>105</v>
      </c>
      <c r="P7" s="38">
        <v>3.43</v>
      </c>
      <c r="Q7" s="38">
        <v>100</v>
      </c>
      <c r="R7" s="38">
        <v>3100</v>
      </c>
      <c r="S7" s="38">
        <v>12704</v>
      </c>
      <c r="T7" s="38">
        <v>100.8</v>
      </c>
      <c r="U7" s="38">
        <v>126.03</v>
      </c>
      <c r="V7" s="38">
        <v>434</v>
      </c>
      <c r="W7" s="38">
        <v>0.17</v>
      </c>
      <c r="X7" s="38">
        <v>2552.94</v>
      </c>
      <c r="Y7" s="38">
        <v>94.74</v>
      </c>
      <c r="Z7" s="38">
        <v>95.05</v>
      </c>
      <c r="AA7" s="38">
        <v>92.89</v>
      </c>
      <c r="AB7" s="38">
        <v>98.05</v>
      </c>
      <c r="AC7" s="38">
        <v>96.54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979.89</v>
      </c>
      <c r="BL7" s="38">
        <v>1051.43</v>
      </c>
      <c r="BM7" s="38">
        <v>855.8</v>
      </c>
      <c r="BN7" s="38">
        <v>789.46</v>
      </c>
      <c r="BO7" s="38">
        <v>826.83</v>
      </c>
      <c r="BP7" s="38">
        <v>765.47</v>
      </c>
      <c r="BQ7" s="38">
        <v>95.8</v>
      </c>
      <c r="BR7" s="38">
        <v>57.05</v>
      </c>
      <c r="BS7" s="38">
        <v>82.48</v>
      </c>
      <c r="BT7" s="38">
        <v>93.01</v>
      </c>
      <c r="BU7" s="38">
        <v>54.81</v>
      </c>
      <c r="BV7" s="38">
        <v>41.34</v>
      </c>
      <c r="BW7" s="38">
        <v>40.06</v>
      </c>
      <c r="BX7" s="38">
        <v>59.8</v>
      </c>
      <c r="BY7" s="38">
        <v>57.77</v>
      </c>
      <c r="BZ7" s="38">
        <v>57.31</v>
      </c>
      <c r="CA7" s="38">
        <v>59.59</v>
      </c>
      <c r="CB7" s="38">
        <v>138.32</v>
      </c>
      <c r="CC7" s="38">
        <v>232.57</v>
      </c>
      <c r="CD7" s="38">
        <v>160.97</v>
      </c>
      <c r="CE7" s="38">
        <v>136.13999999999999</v>
      </c>
      <c r="CF7" s="38">
        <v>242.6</v>
      </c>
      <c r="CG7" s="38">
        <v>357.49</v>
      </c>
      <c r="CH7" s="38">
        <v>355.22</v>
      </c>
      <c r="CI7" s="38">
        <v>263.76</v>
      </c>
      <c r="CJ7" s="38">
        <v>274.35000000000002</v>
      </c>
      <c r="CK7" s="38">
        <v>273.52</v>
      </c>
      <c r="CL7" s="38">
        <v>257.86</v>
      </c>
      <c r="CM7" s="38">
        <v>78.47</v>
      </c>
      <c r="CN7" s="38">
        <v>78.47</v>
      </c>
      <c r="CO7" s="38">
        <v>76.39</v>
      </c>
      <c r="CP7" s="38">
        <v>81.25</v>
      </c>
      <c r="CQ7" s="38">
        <v>0</v>
      </c>
      <c r="CR7" s="38">
        <v>44.69</v>
      </c>
      <c r="CS7" s="38">
        <v>42.84</v>
      </c>
      <c r="CT7" s="38">
        <v>51.75</v>
      </c>
      <c r="CU7" s="38">
        <v>50.68</v>
      </c>
      <c r="CV7" s="38">
        <v>50.14</v>
      </c>
      <c r="CW7" s="38">
        <v>51.3</v>
      </c>
      <c r="CX7" s="38">
        <v>85.62</v>
      </c>
      <c r="CY7" s="38">
        <v>85.75</v>
      </c>
      <c r="CZ7" s="38">
        <v>86.22</v>
      </c>
      <c r="DA7" s="38">
        <v>86.61</v>
      </c>
      <c r="DB7" s="38">
        <v>87.33</v>
      </c>
      <c r="DC7" s="38">
        <v>69.67</v>
      </c>
      <c r="DD7" s="38">
        <v>66.3</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0.03</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2021-01-25T02:02:09Z</cp:lastPrinted>
  <dcterms:created xsi:type="dcterms:W3CDTF">2020-12-04T03:08:23Z</dcterms:created>
  <dcterms:modified xsi:type="dcterms:W3CDTF">2021-01-26T04:57:55Z</dcterms:modified>
  <cp:category/>
</cp:coreProperties>
</file>