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an0263\Desktop\"/>
    </mc:Choice>
  </mc:AlternateContent>
  <workbookProtection workbookAlgorithmName="SHA-512" workbookHashValue="f3LSja7bDR3zESNMYpcvyGCGqRDFe3mJJbVXLQ/P4ncyqoYpaMkobEjbsSh0e29MTznaHbg+sXSLW3asJDDbNQ==" workbookSaltValue="02LwmWJSBouJPNkVaUeWo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<sst xmlns="http://schemas.openxmlformats.org/spreadsheetml/2006/main" count="232" uniqueCount="120">
  <si>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</si>
  <si>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</si>
  <si>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</si>
  <si>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</si>
  <si>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</si>
  <si>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</si>
  <si>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</si>
  <si>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</si>
  <si>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</si>
  <si>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</si>
  <si>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</si>
  <si>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</si>
  <si>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</si>
  <si>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</si>
  <si>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</si>
  <si>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</si>
  <si>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</si>
  <si>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</si>
  <si>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</si>
  <si>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</si>
  <si>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</si>
  <si>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</si>
  <si>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</si>
  <si>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</si>
  <si>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</si>
  <si>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</si>
  <si>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</si>
  <si>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</si>
  <si>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</si>
  <si>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</si>
  <si>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</si>
  <si>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</si>
  <si>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</si>
  <si>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</si>
  <si>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</si>
  <si>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</si>
  <si>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</si>
  <si>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</si>
  <si>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</si>
  <si>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</si>
  <si>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</si>
  <si>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</si>
  <si>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</si>
  <si>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</si>
  <si>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</si>
  <si>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</si>
  <si>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</si>
  <si>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</si>
  <si>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</si>
  <si>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</si>
  <si>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</si>
  <si>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</si>
  <si>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</si>
  <si>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</si>
  <si>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</si>
  <si>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</si>
  <si>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</si>
  <si>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</si>
  <si>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</si>
  <si>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</si>
  <si>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</si>
  <si>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</si>
  <si>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</si>
  <si>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</si>
  <si>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</si>
  <si>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</si>
  <si>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</si>
  <si>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</si>
  <si>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</si>
  <si>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</si>
  <si>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</si>
  <si>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</si>
  <si>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</si>
  <si>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</si>
  <si>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</si>
  <si>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</si>
  <si>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</si>
  <si>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</si>
  <si>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</si>
  <si>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</si>
  <si>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</si>
  <si>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</si>
  <si>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</si>
  <si>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</si>
  <si>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</si>
  <si>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</si>
  <si>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</si>
  <si>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</si>
  <si>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</si>
  <si>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</si>
  <si>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</si>
  <si>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</si>
  <si>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</si>
  <si>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</si>
  <si>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</si>
  <si>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</si>
  <si>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</si>
  <si>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</si>
  <si>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</si>
  <si>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</si>
  <si>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</si>
  <si>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</si>
  <si>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</si>
  <si>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</si>
  <si>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</si>
  <si>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</si>
  <si>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</si>
  <si>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</si>
  <si>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</si>
  <si>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</si>
  <si>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</si>
  <si>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</si>
  <si>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</si>
  <si>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</si>
  <si>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</si>
  <si>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</si>
  <si>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</si>
  <si>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については、近年経営収支比率、流動比率、料金回収率は100%を上回っており、累積欠損金も解消していることから、経営状態は比較的健全であるといえる。しかし平成32年度の簡水事業の統合、管路や施設の老朽化に伴う更新工事あるいは、配水池の耐震化工事等設備投資が増大することが予想される。そのため、改善傾向にある企業債残高対給水収益比率は上昇する見込みである。
　また、料金回収率、施設利用率、有収率ともに平均以上であるので、見直しを行いつつ現在の水準を維持していくことが必要である。
　今後は、効率的な事業運営計画を作成し、老朽管や施設設備等の更新を行っていく必要がある。</t>
    <rPh sb="1" eb="3">
      <t>ケイエイ</t>
    </rPh>
    <rPh sb="3" eb="5">
      <t>ジョウキョウ</t>
    </rPh>
    <rPh sb="11" eb="13">
      <t>キンネン</t>
    </rPh>
    <rPh sb="13" eb="15">
      <t>ケイエイ</t>
    </rPh>
    <rPh sb="15" eb="17">
      <t>シュウシ</t>
    </rPh>
    <rPh sb="17" eb="19">
      <t>ヒリツ</t>
    </rPh>
    <rPh sb="20" eb="22">
      <t>リュウドウ</t>
    </rPh>
    <rPh sb="22" eb="24">
      <t>ヒリツ</t>
    </rPh>
    <rPh sb="25" eb="27">
      <t>リョウキン</t>
    </rPh>
    <rPh sb="27" eb="30">
      <t>カイシュウリツ</t>
    </rPh>
    <rPh sb="36" eb="38">
      <t>ウワマワ</t>
    </rPh>
    <rPh sb="43" eb="45">
      <t>ルイセキ</t>
    </rPh>
    <rPh sb="45" eb="48">
      <t>ケッソンキン</t>
    </rPh>
    <rPh sb="49" eb="51">
      <t>カイショウ</t>
    </rPh>
    <rPh sb="60" eb="62">
      <t>ケイエイ</t>
    </rPh>
    <rPh sb="62" eb="64">
      <t>ジョウタイ</t>
    </rPh>
    <rPh sb="65" eb="68">
      <t>ヒカクテキ</t>
    </rPh>
    <rPh sb="68" eb="70">
      <t>ケンゼン</t>
    </rPh>
    <rPh sb="81" eb="83">
      <t>ヘイセイ</t>
    </rPh>
    <rPh sb="85" eb="87">
      <t>ネンド</t>
    </rPh>
    <rPh sb="88" eb="90">
      <t>カンスイ</t>
    </rPh>
    <rPh sb="90" eb="92">
      <t>ジギョウ</t>
    </rPh>
    <rPh sb="93" eb="95">
      <t>トウゴウ</t>
    </rPh>
    <rPh sb="96" eb="98">
      <t>カンロ</t>
    </rPh>
    <rPh sb="99" eb="101">
      <t>シセツ</t>
    </rPh>
    <rPh sb="102" eb="105">
      <t>ロウキュウカ</t>
    </rPh>
    <rPh sb="106" eb="107">
      <t>トモナ</t>
    </rPh>
    <rPh sb="108" eb="110">
      <t>コウシン</t>
    </rPh>
    <rPh sb="110" eb="112">
      <t>コウジ</t>
    </rPh>
    <rPh sb="117" eb="120">
      <t>ハイスイチ</t>
    </rPh>
    <rPh sb="121" eb="124">
      <t>タイシンカ</t>
    </rPh>
    <rPh sb="124" eb="126">
      <t>コウジ</t>
    </rPh>
    <rPh sb="126" eb="127">
      <t>トウ</t>
    </rPh>
    <rPh sb="127" eb="129">
      <t>セツビ</t>
    </rPh>
    <rPh sb="129" eb="131">
      <t>トウシ</t>
    </rPh>
    <rPh sb="132" eb="134">
      <t>ゾウダイ</t>
    </rPh>
    <rPh sb="139" eb="141">
      <t>ヨソウ</t>
    </rPh>
    <rPh sb="150" eb="152">
      <t>カイゼン</t>
    </rPh>
    <rPh sb="152" eb="154">
      <t>ケイコウ</t>
    </rPh>
    <rPh sb="157" eb="160">
      <t>キギョウサイ</t>
    </rPh>
    <rPh sb="160" eb="162">
      <t>ザンダカ</t>
    </rPh>
    <rPh sb="162" eb="163">
      <t>タイ</t>
    </rPh>
    <rPh sb="163" eb="165">
      <t>キュウスイ</t>
    </rPh>
    <rPh sb="165" eb="167">
      <t>シュウエキ</t>
    </rPh>
    <rPh sb="167" eb="169">
      <t>ヒリツ</t>
    </rPh>
    <rPh sb="170" eb="172">
      <t>ジョウショウ</t>
    </rPh>
    <rPh sb="174" eb="176">
      <t>ミコ</t>
    </rPh>
    <rPh sb="186" eb="188">
      <t>リョウキン</t>
    </rPh>
    <rPh sb="188" eb="191">
      <t>カイシュウリツ</t>
    </rPh>
    <rPh sb="192" eb="194">
      <t>シセツ</t>
    </rPh>
    <rPh sb="194" eb="197">
      <t>リヨウリツ</t>
    </rPh>
    <rPh sb="198" eb="200">
      <t>ユウシュウ</t>
    </rPh>
    <rPh sb="200" eb="201">
      <t>リツ</t>
    </rPh>
    <rPh sb="204" eb="206">
      <t>ヘイキン</t>
    </rPh>
    <rPh sb="206" eb="208">
      <t>イジョウ</t>
    </rPh>
    <rPh sb="214" eb="216">
      <t>ミナオ</t>
    </rPh>
    <rPh sb="218" eb="219">
      <t>オコナ</t>
    </rPh>
    <rPh sb="222" eb="224">
      <t>ゲンザイ</t>
    </rPh>
    <rPh sb="225" eb="227">
      <t>スイジュン</t>
    </rPh>
    <rPh sb="228" eb="230">
      <t>イジ</t>
    </rPh>
    <rPh sb="237" eb="239">
      <t>ヒツヨウ</t>
    </rPh>
    <rPh sb="247" eb="249">
      <t>コンゴ</t>
    </rPh>
    <rPh sb="251" eb="254">
      <t>コウリツテキ</t>
    </rPh>
    <rPh sb="255" eb="257">
      <t>ジギョウ</t>
    </rPh>
    <rPh sb="257" eb="259">
      <t>ウンエイ</t>
    </rPh>
    <rPh sb="259" eb="261">
      <t>ケイカク</t>
    </rPh>
    <rPh sb="262" eb="264">
      <t>サクセイ</t>
    </rPh>
    <rPh sb="270" eb="272">
      <t>シセツ</t>
    </rPh>
    <rPh sb="272" eb="274">
      <t>セツビ</t>
    </rPh>
    <rPh sb="274" eb="275">
      <t>トウ</t>
    </rPh>
    <phoneticPr fontId="4"/>
  </si>
  <si>
    <t>正確な経年化率は把握出来ていないが、老朽化した管が一定数あることが予想される。継続した管路の更新が出来ておらず、防災対策の観点からも計画的かつ早急な更新工事に取り組んでいく必要がある。</t>
    <rPh sb="0" eb="2">
      <t>セイカク</t>
    </rPh>
    <rPh sb="3" eb="5">
      <t>ケイネン</t>
    </rPh>
    <rPh sb="5" eb="6">
      <t>カ</t>
    </rPh>
    <rPh sb="6" eb="7">
      <t>リツ</t>
    </rPh>
    <rPh sb="8" eb="10">
      <t>ハアク</t>
    </rPh>
    <rPh sb="10" eb="12">
      <t>デキ</t>
    </rPh>
    <rPh sb="18" eb="21">
      <t>ロウキュウカ</t>
    </rPh>
    <rPh sb="23" eb="24">
      <t>カン</t>
    </rPh>
    <rPh sb="25" eb="28">
      <t>イッテイスウ</t>
    </rPh>
    <rPh sb="33" eb="35">
      <t>ヨソウ</t>
    </rPh>
    <rPh sb="39" eb="41">
      <t>ケイゾク</t>
    </rPh>
    <rPh sb="43" eb="45">
      <t>カンロ</t>
    </rPh>
    <rPh sb="46" eb="48">
      <t>コウシン</t>
    </rPh>
    <rPh sb="49" eb="51">
      <t>デキ</t>
    </rPh>
    <rPh sb="56" eb="58">
      <t>ボウサイ</t>
    </rPh>
    <rPh sb="58" eb="60">
      <t>タイサク</t>
    </rPh>
    <rPh sb="61" eb="63">
      <t>カンテン</t>
    </rPh>
    <rPh sb="66" eb="69">
      <t>ケイカクテキ</t>
    </rPh>
    <rPh sb="71" eb="73">
      <t>ソウキュウ</t>
    </rPh>
    <rPh sb="74" eb="76">
      <t>コウシン</t>
    </rPh>
    <rPh sb="76" eb="78">
      <t>コウジ</t>
    </rPh>
    <rPh sb="79" eb="80">
      <t>ト</t>
    </rPh>
    <rPh sb="81" eb="82">
      <t>ク</t>
    </rPh>
    <rPh sb="86" eb="88">
      <t>ヒツヨウ</t>
    </rPh>
    <phoneticPr fontId="4"/>
  </si>
  <si>
    <t>　現時点では、比較的健全な経営状態ではあるが、今後、料金収入の大きな増加は期待できないなか、簡易水道事業の統合もひかえており、建設改良費、起債の償還や減価償却費等の増大が見込まれるため、経費削減や収納率の向上に努めながら水道料金の改定についても検討していく必要がある。
　今後、安定した事業運営をしていくためにも水道事業基本計画や経営戦略基づき、効率的な事業運営を目指さなければいけない。</t>
    <rPh sb="1" eb="4">
      <t>ゲンジテン</t>
    </rPh>
    <rPh sb="7" eb="10">
      <t>ヒカクテキ</t>
    </rPh>
    <rPh sb="10" eb="12">
      <t>ケンゼン</t>
    </rPh>
    <rPh sb="13" eb="15">
      <t>ケイエイ</t>
    </rPh>
    <rPh sb="15" eb="17">
      <t>ジョウタイ</t>
    </rPh>
    <rPh sb="23" eb="25">
      <t>コンゴ</t>
    </rPh>
    <rPh sb="26" eb="28">
      <t>リョウキン</t>
    </rPh>
    <rPh sb="28" eb="30">
      <t>シュウニュウ</t>
    </rPh>
    <rPh sb="31" eb="32">
      <t>オオ</t>
    </rPh>
    <rPh sb="34" eb="36">
      <t>ゾウカ</t>
    </rPh>
    <rPh sb="37" eb="39">
      <t>キタイ</t>
    </rPh>
    <rPh sb="46" eb="48">
      <t>カンイ</t>
    </rPh>
    <rPh sb="48" eb="50">
      <t>スイドウ</t>
    </rPh>
    <rPh sb="50" eb="52">
      <t>ジギョウ</t>
    </rPh>
    <rPh sb="53" eb="55">
      <t>トウゴウ</t>
    </rPh>
    <rPh sb="63" eb="65">
      <t>ケンセツ</t>
    </rPh>
    <rPh sb="65" eb="68">
      <t>カイリョウヒ</t>
    </rPh>
    <rPh sb="69" eb="71">
      <t>キサイ</t>
    </rPh>
    <rPh sb="72" eb="74">
      <t>ショウカン</t>
    </rPh>
    <rPh sb="75" eb="77">
      <t>ゲンカ</t>
    </rPh>
    <rPh sb="77" eb="80">
      <t>ショウキャクヒ</t>
    </rPh>
    <rPh sb="80" eb="81">
      <t>トウ</t>
    </rPh>
    <rPh sb="82" eb="84">
      <t>ゾウダイ</t>
    </rPh>
    <rPh sb="85" eb="87">
      <t>ミコ</t>
    </rPh>
    <rPh sb="93" eb="95">
      <t>ケイヒ</t>
    </rPh>
    <rPh sb="95" eb="97">
      <t>サクゲン</t>
    </rPh>
    <rPh sb="98" eb="100">
      <t>シュウノウ</t>
    </rPh>
    <rPh sb="100" eb="101">
      <t>リツ</t>
    </rPh>
    <rPh sb="102" eb="104">
      <t>コウジョウ</t>
    </rPh>
    <rPh sb="105" eb="106">
      <t>ツト</t>
    </rPh>
    <rPh sb="110" eb="112">
      <t>スイドウ</t>
    </rPh>
    <rPh sb="112" eb="114">
      <t>リョウキン</t>
    </rPh>
    <rPh sb="115" eb="117">
      <t>カイテイ</t>
    </rPh>
    <rPh sb="122" eb="124">
      <t>ケントウ</t>
    </rPh>
    <rPh sb="128" eb="130">
      <t>ヒツヨウ</t>
    </rPh>
    <rPh sb="138" eb="140">
      <t>コンゴ</t>
    </rPh>
    <rPh sb="141" eb="143">
      <t>アンテイ</t>
    </rPh>
    <rPh sb="145" eb="147">
      <t>ジギョウ</t>
    </rPh>
    <rPh sb="147" eb="149">
      <t>ウンエイ</t>
    </rPh>
    <rPh sb="158" eb="160">
      <t>スイドウ</t>
    </rPh>
    <rPh sb="160" eb="162">
      <t>ジギョウ</t>
    </rPh>
    <rPh sb="162" eb="164">
      <t>キホン</t>
    </rPh>
    <rPh sb="164" eb="166">
      <t>ケイカク</t>
    </rPh>
    <rPh sb="167" eb="169">
      <t>ケイエイ</t>
    </rPh>
    <rPh sb="169" eb="171">
      <t>センリャク</t>
    </rPh>
    <rPh sb="171" eb="172">
      <t>モト</t>
    </rPh>
    <rPh sb="175" eb="178">
      <t>コウリツテキ</t>
    </rPh>
    <rPh sb="179" eb="181">
      <t>ジギョウ</t>
    </rPh>
    <rPh sb="181" eb="183">
      <t>ウンエイ</t>
    </rPh>
    <rPh sb="184" eb="18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</si>
</sst>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0.24</c:v>
                </c:pt>
                <c:pt idx="2">
                  <c:v>0.32</c:v>
                </c:pt>
                <c:pt idx="3">
                  <c:v>0.71</c:v>
                </c:pt>
                <c:pt idx="4">
                  <c:v>0.52</c:v>
                </c:pt>
              </c:numCache>
            </c:numRef>
          </c:val>
          <c:extLst>
            <c:ext xmlns:c16="http://schemas.microsoft.com/office/drawing/2014/chart" uri="{C3380CC4-5D6E-409C-BE32-E72D297353CC}">
              <c16:uniqueId val="{00000000-1047-4BFF-B718-19FAC25DC9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1047-4BFF-B718-19FAC25DC9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65.06</c:v>
                </c:pt>
                <c:pt idx="1">
                  <c:v>58.38</c:v>
                </c:pt>
                <c:pt idx="2">
                  <c:v>57.85</c:v>
                </c:pt>
                <c:pt idx="3">
                  <c:v>57.85</c:v>
                </c:pt>
                <c:pt idx="4">
                  <c:v>59.02</c:v>
                </c:pt>
              </c:numCache>
            </c:numRef>
          </c:val>
          <c:extLst>
            <c:ext xmlns:c16="http://schemas.microsoft.com/office/drawing/2014/chart" uri="{C3380CC4-5D6E-409C-BE32-E72D297353CC}">
              <c16:uniqueId val="{00000000-CC4B-459B-9AF7-F1240880B1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CC4B-459B-9AF7-F1240880B1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83.76</c:v>
                </c:pt>
                <c:pt idx="1">
                  <c:v>91.38</c:v>
                </c:pt>
                <c:pt idx="2">
                  <c:v>92.34</c:v>
                </c:pt>
                <c:pt idx="3">
                  <c:v>93.72</c:v>
                </c:pt>
                <c:pt idx="4">
                  <c:v>91.49</c:v>
                </c:pt>
              </c:numCache>
            </c:numRef>
          </c:val>
          <c:extLst>
            <c:ext xmlns:c16="http://schemas.microsoft.com/office/drawing/2014/chart" uri="{C3380CC4-5D6E-409C-BE32-E72D297353CC}">
              <c16:uniqueId val="{00000000-6F82-4B9E-B9B5-F8647AB626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6F82-4B9E-B9B5-F8647AB626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83.12</c:v>
                </c:pt>
                <c:pt idx="1">
                  <c:v>110.34</c:v>
                </c:pt>
                <c:pt idx="2">
                  <c:v>113.77</c:v>
                </c:pt>
                <c:pt idx="3">
                  <c:v>117.57</c:v>
                </c:pt>
                <c:pt idx="4">
                  <c:v>116.66</c:v>
                </c:pt>
              </c:numCache>
            </c:numRef>
          </c:val>
          <c:extLst>
            <c:ext xmlns:c16="http://schemas.microsoft.com/office/drawing/2014/chart" uri="{C3380CC4-5D6E-409C-BE32-E72D297353CC}">
              <c16:uniqueId val="{00000000-DB0A-47F6-963C-71E33DC618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DB0A-47F6-963C-71E33DC618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42.21</c:v>
                </c:pt>
                <c:pt idx="1">
                  <c:v>49.42</c:v>
                </c:pt>
                <c:pt idx="2">
                  <c:v>50.31</c:v>
                </c:pt>
                <c:pt idx="3">
                  <c:v>51.64</c:v>
                </c:pt>
                <c:pt idx="4">
                  <c:v>52.94</c:v>
                </c:pt>
              </c:numCache>
            </c:numRef>
          </c:val>
          <c:extLst>
            <c:ext xmlns:c16="http://schemas.microsoft.com/office/drawing/2014/chart" uri="{C3380CC4-5D6E-409C-BE32-E72D297353CC}">
              <c16:uniqueId val="{00000000-EFB5-4164-880D-46036EBF46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EFB5-4164-880D-46036EBF46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B0-4C8D-889A-B55276E534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DBB0-4C8D-889A-B55276E534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91.98</c:v>
                </c:pt>
                <c:pt idx="1">
                  <c:v>0</c:v>
                </c:pt>
                <c:pt idx="2">
                  <c:v>0</c:v>
                </c:pt>
                <c:pt idx="3">
                  <c:v>0</c:v>
                </c:pt>
                <c:pt idx="4">
                  <c:v>0</c:v>
                </c:pt>
              </c:numCache>
            </c:numRef>
          </c:val>
          <c:extLst>
            <c:ext xmlns:c16="http://schemas.microsoft.com/office/drawing/2014/chart" uri="{C3380CC4-5D6E-409C-BE32-E72D297353CC}">
              <c16:uniqueId val="{00000000-B0BD-4052-839A-59332B87F3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B0BD-4052-839A-59332B87F3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1033.44</c:v>
                </c:pt>
                <c:pt idx="1">
                  <c:v>177.13</c:v>
                </c:pt>
                <c:pt idx="2">
                  <c:v>117.07</c:v>
                </c:pt>
                <c:pt idx="3">
                  <c:v>146.35</c:v>
                </c:pt>
                <c:pt idx="4">
                  <c:v>145.99</c:v>
                </c:pt>
              </c:numCache>
            </c:numRef>
          </c:val>
          <c:extLst>
            <c:ext xmlns:c16="http://schemas.microsoft.com/office/drawing/2014/chart" uri="{C3380CC4-5D6E-409C-BE32-E72D297353CC}">
              <c16:uniqueId val="{00000000-A185-4009-8290-B02F9CC5E7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A185-4009-8290-B02F9CC5E7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530.52</c:v>
                </c:pt>
                <c:pt idx="1">
                  <c:v>501.74</c:v>
                </c:pt>
                <c:pt idx="2">
                  <c:v>471.16</c:v>
                </c:pt>
                <c:pt idx="3">
                  <c:v>441.01</c:v>
                </c:pt>
                <c:pt idx="4">
                  <c:v>419.86</c:v>
                </c:pt>
              </c:numCache>
            </c:numRef>
          </c:val>
          <c:extLst>
            <c:ext xmlns:c16="http://schemas.microsoft.com/office/drawing/2014/chart" uri="{C3380CC4-5D6E-409C-BE32-E72D297353CC}">
              <c16:uniqueId val="{00000000-9698-4022-BA1D-EDBAD633B5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9698-4022-BA1D-EDBAD633B5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82.02</c:v>
                </c:pt>
                <c:pt idx="1">
                  <c:v>110.88</c:v>
                </c:pt>
                <c:pt idx="2">
                  <c:v>114.81</c:v>
                </c:pt>
                <c:pt idx="3">
                  <c:v>118.78</c:v>
                </c:pt>
                <c:pt idx="4">
                  <c:v>117.12</c:v>
                </c:pt>
              </c:numCache>
            </c:numRef>
          </c:val>
          <c:extLst>
            <c:ext xmlns:c16="http://schemas.microsoft.com/office/drawing/2014/chart" uri="{C3380CC4-5D6E-409C-BE32-E72D297353CC}">
              <c16:uniqueId val="{00000000-47AB-4C04-8033-CE5ECC570A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47AB-4C04-8033-CE5ECC570A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139.86000000000001</c:v>
                </c:pt>
                <c:pt idx="1">
                  <c:v>103.5</c:v>
                </c:pt>
                <c:pt idx="2">
                  <c:v>100.06</c:v>
                </c:pt>
                <c:pt idx="3">
                  <c:v>96.57</c:v>
                </c:pt>
                <c:pt idx="4">
                  <c:v>97.88</c:v>
                </c:pt>
              </c:numCache>
            </c:numRef>
          </c:val>
          <c:extLst>
            <c:ext xmlns:c16="http://schemas.microsoft.com/office/drawing/2014/chart" uri="{C3380CC4-5D6E-409C-BE32-E72D297353CC}">
              <c16:uniqueId val="{00000000-C494-415C-9071-217A571EB7A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C494-415C-9071-217A571EB7A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33533</v>
      </c>
      <c r="AM8" s="59"/>
      <c r="AN8" s="59"/>
      <c r="AO8" s="59"/>
      <c r="AP8" s="59"/>
      <c r="AQ8" s="59"/>
      <c r="AR8" s="59"/>
      <c r="AS8" s="59"/>
      <c r="AT8" s="50">
        <f>データ!$S$6</f>
        <v>126.46</v>
      </c>
      <c r="AU8" s="51"/>
      <c r="AV8" s="51"/>
      <c r="AW8" s="51"/>
      <c r="AX8" s="51"/>
      <c r="AY8" s="51"/>
      <c r="AZ8" s="51"/>
      <c r="BA8" s="51"/>
      <c r="BB8" s="52">
        <f>データ!$T$6</f>
        <v>265.17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57.37</v>
      </c>
      <c r="J10" s="51"/>
      <c r="K10" s="51"/>
      <c r="L10" s="51"/>
      <c r="M10" s="51"/>
      <c r="N10" s="51"/>
      <c r="O10" s="62"/>
      <c r="P10" s="52">
        <f>データ!$P$6</f>
        <v>75.349999999999994</v>
      </c>
      <c r="Q10" s="52"/>
      <c r="R10" s="52"/>
      <c r="S10" s="52"/>
      <c r="T10" s="52"/>
      <c r="U10" s="52"/>
      <c r="V10" s="52"/>
      <c r="W10" s="59">
        <f>データ!$Q$6</f>
        <v>2180</v>
      </c>
      <c r="X10" s="59"/>
      <c r="Y10" s="59"/>
      <c r="Z10" s="59"/>
      <c r="AA10" s="59"/>
      <c r="AB10" s="59"/>
      <c r="AC10" s="59"/>
      <c r="AD10" s="2"/>
      <c r="AE10" s="2"/>
      <c r="AF10" s="2"/>
      <c r="AG10" s="2"/>
      <c r="AH10" s="4"/>
      <c r="AI10" s="4"/>
      <c r="AJ10" s="4"/>
      <c r="AK10" s="4"/>
      <c r="AL10" s="59">
        <f>データ!$U$6</f>
        <v>25180</v>
      </c>
      <c r="AM10" s="59"/>
      <c r="AN10" s="59"/>
      <c r="AO10" s="59"/>
      <c r="AP10" s="59"/>
      <c r="AQ10" s="59"/>
      <c r="AR10" s="59"/>
      <c r="AS10" s="59"/>
      <c r="AT10" s="50">
        <f>データ!$V$6</f>
        <v>52.61</v>
      </c>
      <c r="AU10" s="51"/>
      <c r="AV10" s="51"/>
      <c r="AW10" s="51"/>
      <c r="AX10" s="51"/>
      <c r="AY10" s="51"/>
      <c r="AZ10" s="51"/>
      <c r="BA10" s="51"/>
      <c r="BB10" s="52">
        <f>データ!$W$6</f>
        <v>478.62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Bj0H/3acgGpZ0V18IJQUP2JrXJWLulClN9RkttN+m7NDiCBtnrmbFo+Om7numNmx4x1StvHBh4Nli0QKEc4Pjg==" saltValue="0vfTo/DUMNTu6F1zGL5yw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392111</v>
      </c>
      <c r="D6" s="33">
        <f t="shared" si="3"/>
        <v>46</v>
      </c>
      <c r="E6" s="33">
        <f t="shared" si="3"/>
        <v>1</v>
      </c>
      <c r="F6" s="33">
        <f t="shared" si="3"/>
        <v>0</v>
      </c>
      <c r="G6" s="33">
        <f t="shared" si="3"/>
        <v>1</v>
      </c>
      <c r="H6" s="33" t="str">
        <f t="shared" si="3"/>
        <v>高知県　香南市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57.37</v>
      </c>
      <c r="P6" s="34">
        <f t="shared" si="3"/>
        <v>75.349999999999994</v>
      </c>
      <c r="Q6" s="34">
        <f t="shared" si="3"/>
        <v>2180</v>
      </c>
      <c r="R6" s="34">
        <f t="shared" si="3"/>
        <v>33533</v>
      </c>
      <c r="S6" s="34">
        <f t="shared" si="3"/>
        <v>126.46</v>
      </c>
      <c r="T6" s="34">
        <f t="shared" si="3"/>
        <v>265.17</v>
      </c>
      <c r="U6" s="34">
        <f t="shared" si="3"/>
        <v>25180</v>
      </c>
      <c r="V6" s="34">
        <f t="shared" si="3"/>
        <v>52.61</v>
      </c>
      <c r="W6" s="34">
        <f t="shared" si="3"/>
        <v>478.62</v>
      </c>
      <c r="X6" s="35">
        <f>IF(X7="",NA(),X7)</f>
        <v>83.12</v>
      </c>
      <c r="Y6" s="35">
        <f t="shared" ref="Y6:AG6" si="4">IF(Y7="",NA(),Y7)</f>
        <v>110.34</v>
      </c>
      <c r="Z6" s="35">
        <f t="shared" si="4"/>
        <v>113.77</v>
      </c>
      <c r="AA6" s="35">
        <f t="shared" si="4"/>
        <v>117.57</v>
      </c>
      <c r="AB6" s="35">
        <f t="shared" si="4"/>
        <v>116.66</v>
      </c>
      <c r="AC6" s="35">
        <f t="shared" si="4"/>
        <v>106.55</v>
      </c>
      <c r="AD6" s="35">
        <f t="shared" si="4"/>
        <v>110.01</v>
      </c>
      <c r="AE6" s="35">
        <f t="shared" si="4"/>
        <v>111.21</v>
      </c>
      <c r="AF6" s="35">
        <f t="shared" si="4"/>
        <v>111.71</v>
      </c>
      <c r="AG6" s="35">
        <f t="shared" si="4"/>
        <v>110.05</v>
      </c>
      <c r="AH6" s="34" t="str">
        <f>IF(AH7="","",IF(AH7="-","【-】","【"&amp;SUBSTITUTE(TEXT(AH7,"#,##0.00"),"-","△")&amp;"】"))</f>
        <v>【113.39】</v>
      </c>
      <c r="AI6" s="35">
        <f>IF(AI7="",NA(),AI7)</f>
        <v>91.98</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1033.44</v>
      </c>
      <c r="AU6" s="35">
        <f t="shared" ref="AU6:BC6" si="6">IF(AU7="",NA(),AU7)</f>
        <v>177.13</v>
      </c>
      <c r="AV6" s="35">
        <f t="shared" si="6"/>
        <v>117.07</v>
      </c>
      <c r="AW6" s="35">
        <f t="shared" si="6"/>
        <v>146.35</v>
      </c>
      <c r="AX6" s="35">
        <f t="shared" si="6"/>
        <v>145.99</v>
      </c>
      <c r="AY6" s="35">
        <f t="shared" si="6"/>
        <v>963.24</v>
      </c>
      <c r="AZ6" s="35">
        <f t="shared" si="6"/>
        <v>381.53</v>
      </c>
      <c r="BA6" s="35">
        <f t="shared" si="6"/>
        <v>391.54</v>
      </c>
      <c r="BB6" s="35">
        <f t="shared" si="6"/>
        <v>384.34</v>
      </c>
      <c r="BC6" s="35">
        <f t="shared" si="6"/>
        <v>359.47</v>
      </c>
      <c r="BD6" s="34" t="str">
        <f>IF(BD7="","",IF(BD7="-","【-】","【"&amp;SUBSTITUTE(TEXT(BD7,"#,##0.00"),"-","△")&amp;"】"))</f>
        <v>【264.34】</v>
      </c>
      <c r="BE6" s="35">
        <f>IF(BE7="",NA(),BE7)</f>
        <v>530.52</v>
      </c>
      <c r="BF6" s="35">
        <f t="shared" ref="BF6:BN6" si="7">IF(BF7="",NA(),BF7)</f>
        <v>501.74</v>
      </c>
      <c r="BG6" s="35">
        <f t="shared" si="7"/>
        <v>471.16</v>
      </c>
      <c r="BH6" s="35">
        <f t="shared" si="7"/>
        <v>441.01</v>
      </c>
      <c r="BI6" s="35">
        <f t="shared" si="7"/>
        <v>419.86</v>
      </c>
      <c r="BJ6" s="35">
        <f t="shared" si="7"/>
        <v>400.38</v>
      </c>
      <c r="BK6" s="35">
        <f t="shared" si="7"/>
        <v>393.27</v>
      </c>
      <c r="BL6" s="35">
        <f t="shared" si="7"/>
        <v>386.97</v>
      </c>
      <c r="BM6" s="35">
        <f t="shared" si="7"/>
        <v>380.58</v>
      </c>
      <c r="BN6" s="35">
        <f t="shared" si="7"/>
        <v>401.79</v>
      </c>
      <c r="BO6" s="34" t="str">
        <f>IF(BO7="","",IF(BO7="-","【-】","【"&amp;SUBSTITUTE(TEXT(BO7,"#,##0.00"),"-","△")&amp;"】"))</f>
        <v>【274.27】</v>
      </c>
      <c r="BP6" s="35">
        <f>IF(BP7="",NA(),BP7)</f>
        <v>82.02</v>
      </c>
      <c r="BQ6" s="35">
        <f t="shared" ref="BQ6:BY6" si="8">IF(BQ7="",NA(),BQ7)</f>
        <v>110.88</v>
      </c>
      <c r="BR6" s="35">
        <f t="shared" si="8"/>
        <v>114.81</v>
      </c>
      <c r="BS6" s="35">
        <f t="shared" si="8"/>
        <v>118.78</v>
      </c>
      <c r="BT6" s="35">
        <f t="shared" si="8"/>
        <v>117.12</v>
      </c>
      <c r="BU6" s="35">
        <f t="shared" si="8"/>
        <v>96.56</v>
      </c>
      <c r="BV6" s="35">
        <f t="shared" si="8"/>
        <v>100.47</v>
      </c>
      <c r="BW6" s="35">
        <f t="shared" si="8"/>
        <v>101.72</v>
      </c>
      <c r="BX6" s="35">
        <f t="shared" si="8"/>
        <v>102.38</v>
      </c>
      <c r="BY6" s="35">
        <f t="shared" si="8"/>
        <v>100.12</v>
      </c>
      <c r="BZ6" s="34" t="str">
        <f>IF(BZ7="","",IF(BZ7="-","【-】","【"&amp;SUBSTITUTE(TEXT(BZ7,"#,##0.00"),"-","△")&amp;"】"))</f>
        <v>【104.36】</v>
      </c>
      <c r="CA6" s="35">
        <f>IF(CA7="",NA(),CA7)</f>
        <v>139.86000000000001</v>
      </c>
      <c r="CB6" s="35">
        <f t="shared" ref="CB6:CJ6" si="9">IF(CB7="",NA(),CB7)</f>
        <v>103.5</v>
      </c>
      <c r="CC6" s="35">
        <f t="shared" si="9"/>
        <v>100.06</v>
      </c>
      <c r="CD6" s="35">
        <f t="shared" si="9"/>
        <v>96.57</v>
      </c>
      <c r="CE6" s="35">
        <f t="shared" si="9"/>
        <v>97.88</v>
      </c>
      <c r="CF6" s="35">
        <f t="shared" si="9"/>
        <v>177.14</v>
      </c>
      <c r="CG6" s="35">
        <f t="shared" si="9"/>
        <v>169.82</v>
      </c>
      <c r="CH6" s="35">
        <f t="shared" si="9"/>
        <v>168.2</v>
      </c>
      <c r="CI6" s="35">
        <f t="shared" si="9"/>
        <v>168.67</v>
      </c>
      <c r="CJ6" s="35">
        <f t="shared" si="9"/>
        <v>174.97</v>
      </c>
      <c r="CK6" s="34" t="str">
        <f>IF(CK7="","",IF(CK7="-","【-】","【"&amp;SUBSTITUTE(TEXT(CK7,"#,##0.00"),"-","△")&amp;"】"))</f>
        <v>【165.71】</v>
      </c>
      <c r="CL6" s="35">
        <f>IF(CL7="",NA(),CL7)</f>
        <v>65.06</v>
      </c>
      <c r="CM6" s="35">
        <f t="shared" ref="CM6:CU6" si="10">IF(CM7="",NA(),CM7)</f>
        <v>58.38</v>
      </c>
      <c r="CN6" s="35">
        <f t="shared" si="10"/>
        <v>57.85</v>
      </c>
      <c r="CO6" s="35">
        <f t="shared" si="10"/>
        <v>57.85</v>
      </c>
      <c r="CP6" s="35">
        <f t="shared" si="10"/>
        <v>59.02</v>
      </c>
      <c r="CQ6" s="35">
        <f t="shared" si="10"/>
        <v>55.64</v>
      </c>
      <c r="CR6" s="35">
        <f t="shared" si="10"/>
        <v>55.13</v>
      </c>
      <c r="CS6" s="35">
        <f t="shared" si="10"/>
        <v>54.77</v>
      </c>
      <c r="CT6" s="35">
        <f t="shared" si="10"/>
        <v>54.92</v>
      </c>
      <c r="CU6" s="35">
        <f t="shared" si="10"/>
        <v>55.63</v>
      </c>
      <c r="CV6" s="34" t="str">
        <f>IF(CV7="","",IF(CV7="-","【-】","【"&amp;SUBSTITUTE(TEXT(CV7,"#,##0.00"),"-","△")&amp;"】"))</f>
        <v>【60.41】</v>
      </c>
      <c r="CW6" s="35">
        <f>IF(CW7="",NA(),CW7)</f>
        <v>83.76</v>
      </c>
      <c r="CX6" s="35">
        <f t="shared" ref="CX6:DF6" si="11">IF(CX7="",NA(),CX7)</f>
        <v>91.38</v>
      </c>
      <c r="CY6" s="35">
        <f t="shared" si="11"/>
        <v>92.34</v>
      </c>
      <c r="CZ6" s="35">
        <f t="shared" si="11"/>
        <v>93.72</v>
      </c>
      <c r="DA6" s="35">
        <f t="shared" si="11"/>
        <v>91.49</v>
      </c>
      <c r="DB6" s="35">
        <f t="shared" si="11"/>
        <v>83.09</v>
      </c>
      <c r="DC6" s="35">
        <f t="shared" si="11"/>
        <v>83</v>
      </c>
      <c r="DD6" s="35">
        <f t="shared" si="11"/>
        <v>82.89</v>
      </c>
      <c r="DE6" s="35">
        <f t="shared" si="11"/>
        <v>82.66</v>
      </c>
      <c r="DF6" s="35">
        <f t="shared" si="11"/>
        <v>82.04</v>
      </c>
      <c r="DG6" s="34" t="str">
        <f>IF(DG7="","",IF(DG7="-","【-】","【"&amp;SUBSTITUTE(TEXT(DG7,"#,##0.00"),"-","△")&amp;"】"))</f>
        <v>【89.93】</v>
      </c>
      <c r="DH6" s="35">
        <f>IF(DH7="",NA(),DH7)</f>
        <v>42.21</v>
      </c>
      <c r="DI6" s="35">
        <f t="shared" ref="DI6:DQ6" si="12">IF(DI7="",NA(),DI7)</f>
        <v>49.42</v>
      </c>
      <c r="DJ6" s="35">
        <f t="shared" si="12"/>
        <v>50.31</v>
      </c>
      <c r="DK6" s="35">
        <f t="shared" si="12"/>
        <v>51.64</v>
      </c>
      <c r="DL6" s="35">
        <f t="shared" si="12"/>
        <v>52.94</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4">
        <f t="shared" si="13"/>
        <v>0</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4">
        <f>IF(ED7="",NA(),ED7)</f>
        <v>0</v>
      </c>
      <c r="EE6" s="35">
        <f t="shared" ref="EE6:EM6" si="14">IF(EE7="",NA(),EE7)</f>
        <v>0.24</v>
      </c>
      <c r="EF6" s="35">
        <f t="shared" si="14"/>
        <v>0.32</v>
      </c>
      <c r="EG6" s="35">
        <f t="shared" si="14"/>
        <v>0.71</v>
      </c>
      <c r="EH6" s="35">
        <f t="shared" si="14"/>
        <v>0.52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392111</v>
      </c>
      <c r="D7" s="37">
        <v>46</v>
      </c>
      <c r="E7" s="37">
        <v>1</v>
      </c>
      <c r="F7" s="37">
        <v>0</v>
      </c>
      <c r="G7" s="37">
        <v>1</v>
      </c>
      <c r="H7" s="37" t="s">
        <v>105</v>
      </c>
      <c r="I7" s="37" t="s">
        <v>106</v>
      </c>
      <c r="J7" s="37" t="s">
        <v>107</v>
      </c>
      <c r="K7" s="37" t="s">
        <v>108</v>
      </c>
      <c r="L7" s="37" t="s">
        <v>109</v>
      </c>
      <c r="M7" s="37" t="s">
        <v>110</v>
      </c>
      <c r="N7" s="38" t="s">
        <v>111</v>
      </c>
      <c r="O7" s="38">
        <v>57.37</v>
      </c>
      <c r="P7" s="38">
        <v>75.349999999999994</v>
      </c>
      <c r="Q7" s="38">
        <v>2180</v>
      </c>
      <c r="R7" s="38">
        <v>33533</v>
      </c>
      <c r="S7" s="38">
        <v>126.46</v>
      </c>
      <c r="T7" s="38">
        <v>265.17</v>
      </c>
      <c r="U7" s="38">
        <v>25180</v>
      </c>
      <c r="V7" s="38">
        <v>52.61</v>
      </c>
      <c r="W7" s="38">
        <v>478.62</v>
      </c>
      <c r="X7" s="38">
        <v>83.12</v>
      </c>
      <c r="Y7" s="38">
        <v>110.34</v>
      </c>
      <c r="Z7" s="38">
        <v>113.77</v>
      </c>
      <c r="AA7" s="38">
        <v>117.57</v>
      </c>
      <c r="AB7" s="38">
        <v>116.66</v>
      </c>
      <c r="AC7" s="38">
        <v>106.55</v>
      </c>
      <c r="AD7" s="38">
        <v>110.01</v>
      </c>
      <c r="AE7" s="38">
        <v>111.21</v>
      </c>
      <c r="AF7" s="38">
        <v>111.71</v>
      </c>
      <c r="AG7" s="38">
        <v>110.05</v>
      </c>
      <c r="AH7" s="38">
        <v>113.39</v>
      </c>
      <c r="AI7" s="38">
        <v>91.98</v>
      </c>
      <c r="AJ7" s="38">
        <v>0</v>
      </c>
      <c r="AK7" s="38">
        <v>0</v>
      </c>
      <c r="AL7" s="38">
        <v>0</v>
      </c>
      <c r="AM7" s="38">
        <v>0</v>
      </c>
      <c r="AN7" s="38">
        <v>9.56</v>
      </c>
      <c r="AO7" s="38">
        <v>2.8</v>
      </c>
      <c r="AP7" s="38">
        <v>1.93</v>
      </c>
      <c r="AQ7" s="38">
        <v>1.72</v>
      </c>
      <c r="AR7" s="38">
        <v>2.64</v>
      </c>
      <c r="AS7" s="38">
        <v>0.85</v>
      </c>
      <c r="AT7" s="38">
        <v>1033.44</v>
      </c>
      <c r="AU7" s="38">
        <v>177.13</v>
      </c>
      <c r="AV7" s="38">
        <v>117.07</v>
      </c>
      <c r="AW7" s="38">
        <v>146.35</v>
      </c>
      <c r="AX7" s="38">
        <v>145.99</v>
      </c>
      <c r="AY7" s="38">
        <v>963.24</v>
      </c>
      <c r="AZ7" s="38">
        <v>381.53</v>
      </c>
      <c r="BA7" s="38">
        <v>391.54</v>
      </c>
      <c r="BB7" s="38">
        <v>384.34</v>
      </c>
      <c r="BC7" s="38">
        <v>359.47</v>
      </c>
      <c r="BD7" s="38">
        <v>264.33999999999997</v>
      </c>
      <c r="BE7" s="38">
        <v>530.52</v>
      </c>
      <c r="BF7" s="38">
        <v>501.74</v>
      </c>
      <c r="BG7" s="38">
        <v>471.16</v>
      </c>
      <c r="BH7" s="38">
        <v>441.01</v>
      </c>
      <c r="BI7" s="38">
        <v>419.86</v>
      </c>
      <c r="BJ7" s="38">
        <v>400.38</v>
      </c>
      <c r="BK7" s="38">
        <v>393.27</v>
      </c>
      <c r="BL7" s="38">
        <v>386.97</v>
      </c>
      <c r="BM7" s="38">
        <v>380.58</v>
      </c>
      <c r="BN7" s="38">
        <v>401.79</v>
      </c>
      <c r="BO7" s="38">
        <v>274.27</v>
      </c>
      <c r="BP7" s="38">
        <v>82.02</v>
      </c>
      <c r="BQ7" s="38">
        <v>110.88</v>
      </c>
      <c r="BR7" s="38">
        <v>114.81</v>
      </c>
      <c r="BS7" s="38">
        <v>118.78</v>
      </c>
      <c r="BT7" s="38">
        <v>117.12</v>
      </c>
      <c r="BU7" s="38">
        <v>96.56</v>
      </c>
      <c r="BV7" s="38">
        <v>100.47</v>
      </c>
      <c r="BW7" s="38">
        <v>101.72</v>
      </c>
      <c r="BX7" s="38">
        <v>102.38</v>
      </c>
      <c r="BY7" s="38">
        <v>100.12</v>
      </c>
      <c r="BZ7" s="38">
        <v>104.36</v>
      </c>
      <c r="CA7" s="38">
        <v>139.86000000000001</v>
      </c>
      <c r="CB7" s="38">
        <v>103.5</v>
      </c>
      <c r="CC7" s="38">
        <v>100.06</v>
      </c>
      <c r="CD7" s="38">
        <v>96.57</v>
      </c>
      <c r="CE7" s="38">
        <v>97.88</v>
      </c>
      <c r="CF7" s="38">
        <v>177.14</v>
      </c>
      <c r="CG7" s="38">
        <v>169.82</v>
      </c>
      <c r="CH7" s="38">
        <v>168.2</v>
      </c>
      <c r="CI7" s="38">
        <v>168.67</v>
      </c>
      <c r="CJ7" s="38">
        <v>174.97</v>
      </c>
      <c r="CK7" s="38">
        <v>165.71</v>
      </c>
      <c r="CL7" s="38">
        <v>65.06</v>
      </c>
      <c r="CM7" s="38">
        <v>58.38</v>
      </c>
      <c r="CN7" s="38">
        <v>57.85</v>
      </c>
      <c r="CO7" s="38">
        <v>57.85</v>
      </c>
      <c r="CP7" s="38">
        <v>59.02</v>
      </c>
      <c r="CQ7" s="38">
        <v>55.64</v>
      </c>
      <c r="CR7" s="38">
        <v>55.13</v>
      </c>
      <c r="CS7" s="38">
        <v>54.77</v>
      </c>
      <c r="CT7" s="38">
        <v>54.92</v>
      </c>
      <c r="CU7" s="38">
        <v>55.63</v>
      </c>
      <c r="CV7" s="38">
        <v>60.41</v>
      </c>
      <c r="CW7" s="38">
        <v>83.76</v>
      </c>
      <c r="CX7" s="38">
        <v>91.38</v>
      </c>
      <c r="CY7" s="38">
        <v>92.34</v>
      </c>
      <c r="CZ7" s="38">
        <v>93.72</v>
      </c>
      <c r="DA7" s="38">
        <v>91.49</v>
      </c>
      <c r="DB7" s="38">
        <v>83.09</v>
      </c>
      <c r="DC7" s="38">
        <v>83</v>
      </c>
      <c r="DD7" s="38">
        <v>82.89</v>
      </c>
      <c r="DE7" s="38">
        <v>82.66</v>
      </c>
      <c r="DF7" s="38">
        <v>82.04</v>
      </c>
      <c r="DG7" s="38">
        <v>89.93</v>
      </c>
      <c r="DH7" s="38">
        <v>42.21</v>
      </c>
      <c r="DI7" s="38">
        <v>49.42</v>
      </c>
      <c r="DJ7" s="38">
        <v>50.31</v>
      </c>
      <c r="DK7" s="38">
        <v>51.64</v>
      </c>
      <c r="DL7" s="38">
        <v>52.94</v>
      </c>
      <c r="DM7" s="38">
        <v>39.06</v>
      </c>
      <c r="DN7" s="38">
        <v>46.66</v>
      </c>
      <c r="DO7" s="38">
        <v>47.46</v>
      </c>
      <c r="DP7" s="38">
        <v>48.49</v>
      </c>
      <c r="DQ7" s="38">
        <v>48.05</v>
      </c>
      <c r="DR7" s="38">
        <v>48.12</v>
      </c>
      <c r="DS7" s="38">
        <v>0</v>
      </c>
      <c r="DT7" s="38">
        <v>0</v>
      </c>
      <c r="DU7" s="38">
        <v>0</v>
      </c>
      <c r="DV7" s="38">
        <v>0</v>
      </c>
      <c r="DW7" s="38">
        <v>0</v>
      </c>
      <c r="DX7" s="38">
        <v>8.8699999999999992</v>
      </c>
      <c r="DY7" s="38">
        <v>9.85</v>
      </c>
      <c r="DZ7" s="38">
        <v>9.7100000000000009</v>
      </c>
      <c r="EA7" s="38">
        <v>12.79</v>
      </c>
      <c r="EB7" s="38">
        <v>13.39</v>
      </c>
      <c r="EC7" s="38">
        <v>15.89</v>
      </c>
      <c r="ED7" s="38">
        <v>0</v>
      </c>
      <c r="EE7" s="38">
        <v>0.24</v>
      </c>
      <c r="EF7" s="38">
        <v>0.32</v>
      </c>
      <c r="EG7" s="38">
        <v>0.71</v>
      </c>
      <c r="EH7" s="38">
        <v>0.52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2018-12-03T08:37:33Z</dcterms:created>
  <dcterms:modified xsi:type="dcterms:W3CDTF">2019-01-22T03:56:03Z</dcterms:modified>
  <cp:category/>
</cp:coreProperties>
</file>