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iyQbvBcx0cd0Z/sxCZblTiLRA5+QeEWtOdzJrm0b8mid1GoAqo8XtV5WJ+45Yq5pxzNrZWYdS10bheH652CbxQ==" workbookSaltValue="YC+hvVRkk5p5Vl6hycVMFg==" workbookSpinCount="100000"/>
  <bookViews>
    <workbookView xWindow="0" yWindow="0" windowWidth="19200" windowHeight="11340"/>
  </bookViews>
  <sheets>
    <sheet name="法適用_病院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<sst xmlns="http://schemas.openxmlformats.org/spreadsheetml/2006/main" xmlns:r="http://schemas.openxmlformats.org/officeDocument/2006/relationships" count="147" uniqueCount="147">
  <si>
    <t>「器械備品の減価償却の状況」</t>
    <rPh sb="1" eb="3">
      <t>キカイ</t>
    </rPh>
    <phoneticPr fontId="2"/>
  </si>
  <si>
    <t>　在籍医師数の増減により年次経営成績は左右されるが、地方公営企業会計制度の改正等特異年度を除いては、概ね経常収支の均衡を維持出来ている。また、財政健全化指数においても資金不足比率はマイナス数値であり、資金不足の危険性は極めて低い。</t>
    <rPh sb="1" eb="3">
      <t>ザイセキ</t>
    </rPh>
    <rPh sb="3" eb="6">
      <t>イシスウ</t>
    </rPh>
    <rPh sb="7" eb="9">
      <t>ゾウゲン</t>
    </rPh>
    <rPh sb="12" eb="14">
      <t>ネンジ</t>
    </rPh>
    <rPh sb="14" eb="16">
      <t>ケイエイ</t>
    </rPh>
    <rPh sb="16" eb="18">
      <t>セイセキ</t>
    </rPh>
    <rPh sb="19" eb="21">
      <t>サユウ</t>
    </rPh>
    <rPh sb="26" eb="28">
      <t>チホウ</t>
    </rPh>
    <rPh sb="28" eb="30">
      <t>コウエイ</t>
    </rPh>
    <rPh sb="30" eb="32">
      <t>キギョウ</t>
    </rPh>
    <rPh sb="32" eb="34">
      <t>カイケイ</t>
    </rPh>
    <rPh sb="34" eb="36">
      <t>セイド</t>
    </rPh>
    <rPh sb="37" eb="40">
      <t>カイセイトウ</t>
    </rPh>
    <rPh sb="40" eb="42">
      <t>トクイ</t>
    </rPh>
    <rPh sb="42" eb="44">
      <t>ネンド</t>
    </rPh>
    <rPh sb="45" eb="46">
      <t>ノゾ</t>
    </rPh>
    <rPh sb="50" eb="51">
      <t>オオム</t>
    </rPh>
    <rPh sb="52" eb="54">
      <t>ケイジョウ</t>
    </rPh>
    <rPh sb="54" eb="56">
      <t>シュウシ</t>
    </rPh>
    <rPh sb="57" eb="59">
      <t>キンコウ</t>
    </rPh>
    <rPh sb="60" eb="62">
      <t>イジ</t>
    </rPh>
    <rPh sb="62" eb="64">
      <t>デキ</t>
    </rPh>
    <rPh sb="71" eb="73">
      <t>ザイセイ</t>
    </rPh>
    <rPh sb="73" eb="76">
      <t>ケンゼンカ</t>
    </rPh>
    <rPh sb="76" eb="78">
      <t>シスウ</t>
    </rPh>
    <rPh sb="83" eb="85">
      <t>シキン</t>
    </rPh>
    <rPh sb="85" eb="87">
      <t>フソク</t>
    </rPh>
    <rPh sb="87" eb="89">
      <t>ヒリツ</t>
    </rPh>
    <rPh sb="94" eb="96">
      <t>スウチ</t>
    </rPh>
    <rPh sb="100" eb="102">
      <t>シキン</t>
    </rPh>
    <rPh sb="102" eb="104">
      <t>フソク</t>
    </rPh>
    <rPh sb="105" eb="108">
      <t>キケンセイ</t>
    </rPh>
    <rPh sb="109" eb="110">
      <t>キワ</t>
    </rPh>
    <rPh sb="112" eb="113">
      <t>ヒク</t>
    </rPh>
    <phoneticPr fontId="2"/>
  </si>
  <si>
    <t>許可病床（合計）</t>
    <rPh sb="0" eb="2">
      <t>キョカ</t>
    </rPh>
    <rPh sb="2" eb="4">
      <t>ビョウショウ</t>
    </rPh>
    <rPh sb="5" eb="7">
      <t>ゴウケイ</t>
    </rPh>
    <phoneticPr fontId="2"/>
  </si>
  <si>
    <t>⑦職員給与費対医業収益比率(％)</t>
  </si>
  <si>
    <t>経営比較分析表（平成29年度決算）</t>
    <rPh sb="8" eb="10">
      <t>ヘイセイ</t>
    </rPh>
    <rPh sb="12" eb="14">
      <t>ネンド</t>
    </rPh>
    <rPh sb="14" eb="16">
      <t>ケッサン</t>
    </rPh>
    <phoneticPr fontId="2"/>
  </si>
  <si>
    <t>許可病床（感染症）</t>
    <rPh sb="0" eb="2">
      <t>キョカ</t>
    </rPh>
    <rPh sb="2" eb="4">
      <t>ビョウショウ</t>
    </rPh>
    <rPh sb="5" eb="8">
      <t>カンセンショウ</t>
    </rPh>
    <phoneticPr fontId="2"/>
  </si>
  <si>
    <t>法適用区分</t>
    <rPh sb="0" eb="1">
      <t>ホウ</t>
    </rPh>
    <rPh sb="1" eb="3">
      <t>テキヨウ</t>
    </rPh>
    <rPh sb="3" eb="5">
      <t>クブン</t>
    </rPh>
    <phoneticPr fontId="2"/>
  </si>
  <si>
    <t>診療科数</t>
    <rPh sb="0" eb="3">
      <t>シンリョウカ</t>
    </rPh>
    <rPh sb="3" eb="4">
      <t>スウ</t>
    </rPh>
    <phoneticPr fontId="2"/>
  </si>
  <si>
    <t>③</t>
  </si>
  <si>
    <t>許可病床（結核）</t>
    <rPh sb="0" eb="2">
      <t>キョカ</t>
    </rPh>
    <rPh sb="2" eb="4">
      <t>ビョウショウ</t>
    </rPh>
    <rPh sb="5" eb="7">
      <t>ケッカク</t>
    </rPh>
    <phoneticPr fontId="2"/>
  </si>
  <si>
    <t>④</t>
  </si>
  <si>
    <t>管理者の情報</t>
    <rPh sb="0" eb="3">
      <t>カンリシャ</t>
    </rPh>
    <rPh sb="4" eb="6">
      <t>ジョウホウ</t>
    </rPh>
    <phoneticPr fontId="2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</si>
  <si>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2"/>
  </si>
  <si>
    <t>「収益の効率性①」</t>
  </si>
  <si>
    <t>平均値</t>
    <rPh sb="0" eb="2">
      <t>ヘイキン</t>
    </rPh>
    <rPh sb="2" eb="3">
      <t>チ</t>
    </rPh>
    <phoneticPr fontId="2"/>
  </si>
  <si>
    <t>許可病床（療養）</t>
    <rPh sb="0" eb="2">
      <t>キョカ</t>
    </rPh>
    <rPh sb="2" eb="4">
      <t>ビョウショウ</t>
    </rPh>
    <rPh sb="5" eb="7">
      <t>リョウヨウ</t>
    </rPh>
    <phoneticPr fontId="2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</si>
  <si>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2"/>
  </si>
  <si>
    <t>Ⅱ 分析欄</t>
    <rPh sb="2" eb="4">
      <t>ブンセキ</t>
    </rPh>
    <rPh sb="4" eb="5">
      <t>ラン</t>
    </rPh>
    <phoneticPr fontId="2"/>
  </si>
  <si>
    <t>許可病床（一般）</t>
    <rPh sb="0" eb="2">
      <t>キョカ</t>
    </rPh>
    <rPh sb="2" eb="4">
      <t>ビョウショウ</t>
    </rPh>
    <rPh sb="5" eb="7">
      <t>イッパン</t>
    </rPh>
    <phoneticPr fontId="2"/>
  </si>
  <si>
    <t>当該値(N)</t>
  </si>
  <si>
    <t>病院区分</t>
    <rPh sb="0" eb="2">
      <t>ビョウイン</t>
    </rPh>
    <rPh sb="2" eb="4">
      <t>クブン</t>
    </rPh>
    <phoneticPr fontId="2"/>
  </si>
  <si>
    <t>類似区分</t>
    <rPh sb="0" eb="2">
      <t>ルイジ</t>
    </rPh>
    <rPh sb="2" eb="4">
      <t>クブン</t>
    </rPh>
    <phoneticPr fontId="2"/>
  </si>
  <si>
    <t>グラフ凡例</t>
    <rPh sb="3" eb="5">
      <t>ハンレイ</t>
    </rPh>
    <phoneticPr fontId="2"/>
  </si>
  <si>
    <t>大項目</t>
    <rPh sb="0" eb="3">
      <t>ダイコウモク</t>
    </rPh>
    <phoneticPr fontId="2"/>
  </si>
  <si>
    <t>■</t>
  </si>
  <si>
    <t>「建設投資の状況」</t>
  </si>
  <si>
    <t>「費用の効率性①」</t>
  </si>
  <si>
    <t>平均値(N)</t>
  </si>
  <si>
    <t>⑤入院患者１人１日当たり収益(円)</t>
  </si>
  <si>
    <t>「施設の効率性」</t>
  </si>
  <si>
    <t>当該病院値（当該値）</t>
    <rPh sb="2" eb="4">
      <t>ビョウイン</t>
    </rPh>
    <phoneticPr fontId="2"/>
  </si>
  <si>
    <t>①</t>
  </si>
  <si>
    <t>－</t>
  </si>
  <si>
    <t>経営形態</t>
    <rPh sb="0" eb="2">
      <t>ケイエイ</t>
    </rPh>
    <rPh sb="2" eb="4">
      <t>ケイタイ</t>
    </rPh>
    <phoneticPr fontId="2"/>
  </si>
  <si>
    <t>看護配置</t>
    <rPh sb="0" eb="2">
      <t>カンゴ</t>
    </rPh>
    <rPh sb="2" eb="4">
      <t>ハイチ</t>
    </rPh>
    <phoneticPr fontId="2"/>
  </si>
  <si>
    <t>DPC対象病院</t>
    <rPh sb="3" eb="5">
      <t>タイショウ</t>
    </rPh>
    <rPh sb="5" eb="7">
      <t>ビョウイン</t>
    </rPh>
    <phoneticPr fontId="2"/>
  </si>
  <si>
    <t>特殊診療機能　※１</t>
    <rPh sb="0" eb="2">
      <t>トクシュ</t>
    </rPh>
    <rPh sb="2" eb="4">
      <t>シンリョウ</t>
    </rPh>
    <rPh sb="4" eb="6">
      <t>キノウ</t>
    </rPh>
    <phoneticPr fontId="2"/>
  </si>
  <si>
    <t>「費用の効率性②」</t>
  </si>
  <si>
    <t>【】</t>
  </si>
  <si>
    <t>指定病院の状況　※２</t>
    <rPh sb="0" eb="2">
      <t>シテイ</t>
    </rPh>
    <rPh sb="2" eb="4">
      <t>ビョウイン</t>
    </rPh>
    <rPh sb="5" eb="7">
      <t>ジョウキョウ</t>
    </rPh>
    <phoneticPr fontId="2"/>
  </si>
  <si>
    <t>「経常損益」</t>
  </si>
  <si>
    <t>人口（人）</t>
    <rPh sb="0" eb="2">
      <t>ジンコウ</t>
    </rPh>
    <rPh sb="3" eb="4">
      <t>ニン</t>
    </rPh>
    <phoneticPr fontId="2"/>
  </si>
  <si>
    <t>許可病床（精神）</t>
    <rPh sb="0" eb="2">
      <t>キョカ</t>
    </rPh>
    <rPh sb="2" eb="4">
      <t>ビョウショウ</t>
    </rPh>
    <rPh sb="5" eb="7">
      <t>セイシン</t>
    </rPh>
    <phoneticPr fontId="2"/>
  </si>
  <si>
    <t>類似病院平均値（平均値）</t>
    <rPh sb="2" eb="4">
      <t>ビョウイン</t>
    </rPh>
    <phoneticPr fontId="2"/>
  </si>
  <si>
    <t>⑤</t>
  </si>
  <si>
    <t>項番</t>
    <rPh sb="0" eb="2">
      <t>コウバン</t>
    </rPh>
    <phoneticPr fontId="2"/>
  </si>
  <si>
    <t>平成29年度全国平均</t>
  </si>
  <si>
    <t>⑦</t>
  </si>
  <si>
    <t>当該値(N-1)</t>
  </si>
  <si>
    <t>建物面積（㎡）</t>
    <rPh sb="0" eb="2">
      <t>タテモノ</t>
    </rPh>
    <rPh sb="2" eb="4">
      <t>メンセキ</t>
    </rPh>
    <phoneticPr fontId="2"/>
  </si>
  <si>
    <t>一般病院</t>
  </si>
  <si>
    <t>不採算地区病院</t>
    <rPh sb="0" eb="3">
      <t>フサイサン</t>
    </rPh>
    <rPh sb="3" eb="5">
      <t>チク</t>
    </rPh>
    <rPh sb="5" eb="7">
      <t>ビョウイン</t>
    </rPh>
    <phoneticPr fontId="2"/>
  </si>
  <si>
    <t>②</t>
  </si>
  <si>
    <t>稼働病床（一般）</t>
    <rPh sb="0" eb="2">
      <t>カドウ</t>
    </rPh>
    <rPh sb="2" eb="4">
      <t>ビョウショウ</t>
    </rPh>
    <rPh sb="5" eb="7">
      <t>イッパン</t>
    </rPh>
    <phoneticPr fontId="2"/>
  </si>
  <si>
    <t>許可病床（精神）</t>
  </si>
  <si>
    <t>全体総括</t>
  </si>
  <si>
    <t>稼働病床（療養）</t>
    <rPh sb="0" eb="2">
      <t>カドウ</t>
    </rPh>
    <rPh sb="2" eb="4">
      <t>ビョウショウ</t>
    </rPh>
    <rPh sb="5" eb="7">
      <t>リョウヨウ</t>
    </rPh>
    <phoneticPr fontId="2"/>
  </si>
  <si>
    <t>⑧</t>
  </si>
  <si>
    <t>稼働病床（一般＋療養）</t>
    <rPh sb="0" eb="2">
      <t>カドウ</t>
    </rPh>
    <rPh sb="2" eb="4">
      <t>ビョウショウ</t>
    </rPh>
    <rPh sb="5" eb="7">
      <t>イッパン</t>
    </rPh>
    <phoneticPr fontId="2"/>
  </si>
  <si>
    <t>「収益の効率性②」</t>
  </si>
  <si>
    <t>※１　ド…人間ドック　透…人工透析　Ｉ…ＩＣＵ・ＣＣＵ 未…ＮＩＣＵ・未熟児室　訓…運動機能訓練室　ガ…ガン（放射線）診療</t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</si>
  <si>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</si>
  <si>
    <t>Ⅰ 地域において担っている役割</t>
    <rPh sb="2" eb="4">
      <t>チイキ</t>
    </rPh>
    <rPh sb="8" eb="9">
      <t>ニナ</t>
    </rPh>
    <rPh sb="13" eb="15">
      <t>ヤクワリ</t>
    </rPh>
    <phoneticPr fontId="2"/>
  </si>
  <si>
    <t>1. 経営の健全性・効率性</t>
  </si>
  <si>
    <t>経営形態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</si>
  <si>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2"/>
  </si>
  <si>
    <t>当該値</t>
    <rPh sb="0" eb="2">
      <t>トウガイ</t>
    </rPh>
    <rPh sb="2" eb="3">
      <t>チ</t>
    </rPh>
    <phoneticPr fontId="2"/>
  </si>
  <si>
    <t>「医業損益」</t>
  </si>
  <si>
    <t>「累積欠損」</t>
  </si>
  <si>
    <t>2. 老朽化の状況について</t>
  </si>
  <si>
    <t>⑥</t>
  </si>
  <si>
    <t>2. 老朽化の状況</t>
  </si>
  <si>
    <t>「施設全体の減価償却の状況」</t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</si>
  <si>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2"/>
  </si>
  <si>
    <t>年度</t>
    <rPh sb="0" eb="2">
      <t>ネンド</t>
    </rPh>
    <phoneticPr fontId="17"/>
  </si>
  <si>
    <t>業務コード</t>
    <rPh sb="0" eb="2">
      <t>ギョウム</t>
    </rPh>
    <phoneticPr fontId="17"/>
  </si>
  <si>
    <t>団体コード</t>
    <rPh sb="0" eb="2">
      <t>ダンタイ</t>
    </rPh>
    <phoneticPr fontId="17"/>
  </si>
  <si>
    <t>業種コード</t>
    <rPh sb="0" eb="2">
      <t>ギョウシュ</t>
    </rPh>
    <phoneticPr fontId="17"/>
  </si>
  <si>
    <t>事業コード</t>
    <rPh sb="0" eb="2">
      <t>ジギョウ</t>
    </rPh>
    <phoneticPr fontId="17"/>
  </si>
  <si>
    <t>施設コード</t>
    <rPh sb="0" eb="2">
      <t>シセツ</t>
    </rPh>
    <phoneticPr fontId="17"/>
  </si>
  <si>
    <t>基本情報</t>
    <rPh sb="0" eb="2">
      <t>キホン</t>
    </rPh>
    <rPh sb="2" eb="4">
      <t>ジョウホウ</t>
    </rPh>
    <phoneticPr fontId="2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</si>
  <si>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2"/>
  </si>
  <si>
    <t>中項目</t>
    <rPh sb="0" eb="1">
      <t>チュウ</t>
    </rPh>
    <rPh sb="1" eb="3">
      <t>コウモク</t>
    </rPh>
    <phoneticPr fontId="2"/>
  </si>
  <si>
    <t>①経常収支比率(％)</t>
    <rPh sb="1" eb="3">
      <t>ケイジョウ</t>
    </rPh>
    <rPh sb="3" eb="5">
      <t>シュウシ</t>
    </rPh>
    <rPh sb="5" eb="7">
      <t>ヒリツ</t>
    </rPh>
    <phoneticPr fontId="2"/>
  </si>
  <si>
    <t>②医業収支比率(％)</t>
  </si>
  <si>
    <t>③累積欠損金比率(％)</t>
  </si>
  <si>
    <t>平均値(N-3)</t>
  </si>
  <si>
    <t>④病床利用率(％)</t>
  </si>
  <si>
    <t>⑥外来患者１人１日当たり収益(円)</t>
  </si>
  <si>
    <t>⑧材料費対医業収益比率(％)</t>
  </si>
  <si>
    <t>①有形固定資産減価償却率(％)</t>
  </si>
  <si>
    <t>②機械備品減価償却率(％)</t>
  </si>
  <si>
    <t>③１床当たり有形固定資産(円)</t>
  </si>
  <si>
    <t>小項目</t>
    <rPh sb="0" eb="3">
      <t>ショウコウモク</t>
    </rPh>
    <phoneticPr fontId="2"/>
  </si>
  <si>
    <t>都道府県名称</t>
    <rPh sb="0" eb="4">
      <t>トドウフケン</t>
    </rPh>
    <phoneticPr fontId="2"/>
  </si>
  <si>
    <t>団体名称</t>
    <rPh sb="0" eb="3">
      <t>ダンタイメイ</t>
    </rPh>
    <phoneticPr fontId="2"/>
  </si>
  <si>
    <t>施設名称</t>
  </si>
  <si>
    <t>類似区分</t>
  </si>
  <si>
    <t>診療科数</t>
  </si>
  <si>
    <t>DPC対象病院</t>
  </si>
  <si>
    <t>特殊診療機能</t>
  </si>
  <si>
    <t>指定病院の状況</t>
  </si>
  <si>
    <t>人口（人）</t>
  </si>
  <si>
    <t>建物面積（㎡）</t>
  </si>
  <si>
    <t>不採算地区病院</t>
  </si>
  <si>
    <t>看護配置</t>
  </si>
  <si>
    <t>グラフ参照用</t>
    <rPh sb="3" eb="6">
      <t>サンショウヨウ</t>
    </rPh>
    <phoneticPr fontId="2"/>
  </si>
  <si>
    <t>許可病床（一般）</t>
  </si>
  <si>
    <t>許可病床（療養）</t>
  </si>
  <si>
    <t>許可病床（結核）</t>
  </si>
  <si>
    <t>許可病床（感染症）</t>
  </si>
  <si>
    <t>許可病床（合計）</t>
  </si>
  <si>
    <t>稼働病床（一般）</t>
  </si>
  <si>
    <t>稼働病床（療養）</t>
  </si>
  <si>
    <t>稼働病床（一般＋療養）</t>
    <rPh sb="5" eb="7">
      <t>イッパン</t>
    </rPh>
    <phoneticPr fontId="2"/>
  </si>
  <si>
    <t>当該値(N-4)</t>
  </si>
  <si>
    <t>当該値(N-3)</t>
  </si>
  <si>
    <t>当該値(N-2)</t>
  </si>
  <si>
    <t>平均値(N-4)</t>
  </si>
  <si>
    <t>平均値(N-2)</t>
  </si>
  <si>
    <t>Ｎ－４年度</t>
    <rPh sb="3" eb="5">
      <t>ネンド</t>
    </rPh>
    <phoneticPr fontId="2"/>
  </si>
  <si>
    <t>平均値(N-1)</t>
  </si>
  <si>
    <t>全国平均</t>
  </si>
  <si>
    <t>全国平均</t>
    <rPh sb="0" eb="2">
      <t>ゼンコク</t>
    </rPh>
    <rPh sb="2" eb="4">
      <t>ヘイキン</t>
    </rPh>
    <phoneticPr fontId="2"/>
  </si>
  <si>
    <t>表参照用</t>
    <rPh sb="0" eb="1">
      <t>ヒョウ</t>
    </rPh>
    <rPh sb="1" eb="4">
      <t>サンショウヨウ</t>
    </rPh>
    <phoneticPr fontId="2"/>
  </si>
  <si>
    <t>高知県</t>
  </si>
  <si>
    <t>土佐市</t>
  </si>
  <si>
    <t>自治体職員</t>
  </si>
  <si>
    <t>土佐市民病院</t>
  </si>
  <si>
    <t>条例全部</t>
  </si>
  <si>
    <t>病院事業</t>
  </si>
  <si>
    <t>100床以上～200床未満</t>
  </si>
  <si>
    <t>直営</t>
  </si>
  <si>
    <t>対象</t>
  </si>
  <si>
    <t>ド 透 訓</t>
  </si>
  <si>
    <t>救 臨 災</t>
  </si>
  <si>
    <t>非該当</t>
  </si>
  <si>
    <t>１０：１</t>
  </si>
  <si>
    <t>-</t>
  </si>
  <si>
    <t>Ｎ－３年度</t>
    <rPh sb="3" eb="5">
      <t>ネンド</t>
    </rPh>
    <phoneticPr fontId="2"/>
  </si>
  <si>
    <t>Ｎ－２年度</t>
    <rPh sb="3" eb="5">
      <t>ネンド</t>
    </rPh>
    <phoneticPr fontId="2"/>
  </si>
  <si>
    <t>Ｎ－１年度</t>
    <rPh sb="3" eb="5">
      <t>ネンド</t>
    </rPh>
    <phoneticPr fontId="2"/>
  </si>
  <si>
    <t>Ｎ年度</t>
    <rPh sb="1" eb="3">
      <t>ネンド</t>
    </rPh>
    <phoneticPr fontId="2"/>
  </si>
  <si>
    <t>年度</t>
    <rPh sb="0" eb="2">
      <t>ネンド</t>
    </rPh>
    <phoneticPr fontId="2"/>
  </si>
  <si>
    <t>　病院施設(建物)は、改築供用年次(H20)から10年が経過するも、減価償却累計率(資産の老朽化指数)は、0.4と老朽化の段階は高くない。一方で、改築と同時に整備した高度高額医療機器(MRI・CT等)は、更新年次を順次控えており、今後の減価償却費による経営への圧迫には留意する必要がある。</t>
    <rPh sb="1" eb="3">
      <t>ビョウイン</t>
    </rPh>
    <rPh sb="3" eb="5">
      <t>シセツ</t>
    </rPh>
    <rPh sb="6" eb="8">
      <t>タテモノ</t>
    </rPh>
    <rPh sb="11" eb="13">
      <t>カイチク</t>
    </rPh>
    <rPh sb="13" eb="15">
      <t>キョウヨウ</t>
    </rPh>
    <rPh sb="15" eb="17">
      <t>ネンジ</t>
    </rPh>
    <rPh sb="26" eb="27">
      <t>ネン</t>
    </rPh>
    <rPh sb="28" eb="30">
      <t>ケイカ</t>
    </rPh>
    <rPh sb="34" eb="36">
      <t>ゲンカ</t>
    </rPh>
    <rPh sb="36" eb="38">
      <t>ショウキャク</t>
    </rPh>
    <rPh sb="38" eb="40">
      <t>ルイケイ</t>
    </rPh>
    <rPh sb="40" eb="41">
      <t>リツ</t>
    </rPh>
    <rPh sb="42" eb="44">
      <t>シサン</t>
    </rPh>
    <rPh sb="45" eb="48">
      <t>ロウキュウカ</t>
    </rPh>
    <rPh sb="48" eb="50">
      <t>シスウ</t>
    </rPh>
    <rPh sb="57" eb="60">
      <t>ロウキュウカ</t>
    </rPh>
    <rPh sb="61" eb="63">
      <t>ダンカイ</t>
    </rPh>
    <rPh sb="64" eb="65">
      <t>タカ</t>
    </rPh>
    <rPh sb="69" eb="71">
      <t>イッポウ</t>
    </rPh>
    <rPh sb="73" eb="75">
      <t>カイチク</t>
    </rPh>
    <rPh sb="76" eb="78">
      <t>ドウジ</t>
    </rPh>
    <rPh sb="79" eb="81">
      <t>セイビ</t>
    </rPh>
    <rPh sb="83" eb="85">
      <t>コウド</t>
    </rPh>
    <rPh sb="85" eb="87">
      <t>コウガク</t>
    </rPh>
    <rPh sb="87" eb="89">
      <t>イリョウ</t>
    </rPh>
    <rPh sb="89" eb="91">
      <t>キキ</t>
    </rPh>
    <rPh sb="98" eb="99">
      <t>トウ</t>
    </rPh>
    <rPh sb="102" eb="104">
      <t>コウシン</t>
    </rPh>
    <rPh sb="104" eb="106">
      <t>ネンジ</t>
    </rPh>
    <rPh sb="107" eb="109">
      <t>ジュンジ</t>
    </rPh>
    <rPh sb="109" eb="110">
      <t>ヒカ</t>
    </rPh>
    <rPh sb="115" eb="117">
      <t>コンゴ</t>
    </rPh>
    <rPh sb="118" eb="120">
      <t>ゲンカ</t>
    </rPh>
    <rPh sb="120" eb="122">
      <t>ショウキャク</t>
    </rPh>
    <rPh sb="122" eb="123">
      <t>ヒ</t>
    </rPh>
    <rPh sb="126" eb="128">
      <t>ケイエイ</t>
    </rPh>
    <rPh sb="130" eb="132">
      <t>アッパク</t>
    </rPh>
    <rPh sb="134" eb="136">
      <t>リュウイ</t>
    </rPh>
    <rPh sb="138" eb="140">
      <t>ヒツヨウ</t>
    </rPh>
    <phoneticPr fontId="2"/>
  </si>
  <si>
    <t>　激変する医療制度及び診療報酬制度を見定め、病床機能の再編をはじめ地域医療構想の策定では、自治体病院としての役割を見つめ直し、将来に亘って市民から信頼され必要とされる病院運営に努める。</t>
    <rPh sb="1" eb="3">
      <t>ゲキヘン</t>
    </rPh>
    <rPh sb="5" eb="7">
      <t>イリョウ</t>
    </rPh>
    <rPh sb="7" eb="9">
      <t>セイド</t>
    </rPh>
    <rPh sb="9" eb="10">
      <t>オヨ</t>
    </rPh>
    <rPh sb="11" eb="13">
      <t>シンリョウ</t>
    </rPh>
    <rPh sb="13" eb="15">
      <t>ホウシュウ</t>
    </rPh>
    <rPh sb="15" eb="17">
      <t>セイド</t>
    </rPh>
    <rPh sb="18" eb="20">
      <t>ミサダ</t>
    </rPh>
    <rPh sb="22" eb="24">
      <t>ビョウショウ</t>
    </rPh>
    <rPh sb="24" eb="26">
      <t>キノウ</t>
    </rPh>
    <rPh sb="27" eb="29">
      <t>サイヘン</t>
    </rPh>
    <rPh sb="33" eb="35">
      <t>チイキ</t>
    </rPh>
    <rPh sb="35" eb="37">
      <t>イリョウ</t>
    </rPh>
    <rPh sb="37" eb="39">
      <t>コウソウ</t>
    </rPh>
    <rPh sb="40" eb="42">
      <t>サクテイ</t>
    </rPh>
    <rPh sb="45" eb="48">
      <t>ジチタイ</t>
    </rPh>
    <rPh sb="48" eb="50">
      <t>ビョウイン</t>
    </rPh>
    <rPh sb="54" eb="56">
      <t>ヤクワリ</t>
    </rPh>
    <rPh sb="57" eb="58">
      <t>ミ</t>
    </rPh>
    <rPh sb="60" eb="61">
      <t>ナオ</t>
    </rPh>
    <rPh sb="63" eb="65">
      <t>ショウライ</t>
    </rPh>
    <rPh sb="66" eb="67">
      <t>ワタ</t>
    </rPh>
    <rPh sb="69" eb="71">
      <t>シミン</t>
    </rPh>
    <rPh sb="73" eb="75">
      <t>シンライ</t>
    </rPh>
    <rPh sb="77" eb="79">
      <t>ヒツヨウ</t>
    </rPh>
    <rPh sb="83" eb="85">
      <t>ビョウイン</t>
    </rPh>
    <rPh sb="85" eb="87">
      <t>ウンエイ</t>
    </rPh>
    <rPh sb="88" eb="89">
      <t>ツト</t>
    </rPh>
    <phoneticPr fontId="2"/>
  </si>
  <si>
    <t>　高知県中央保健医療圏と高幡保健医療圏の境界に位置し、国道56号沿線における土佐市以西、黒潮町に至る唯一の公立病院である。また、救急指定・災害拠点病院として、地域における高度医療の一端を担う一般急性期病院として、医療供給体制の整備に積極的に取り組んでいる。</t>
    <rPh sb="1" eb="4">
      <t>コウチケン</t>
    </rPh>
    <rPh sb="4" eb="6">
      <t>チュウオウ</t>
    </rPh>
    <rPh sb="6" eb="7">
      <t>タモツ</t>
    </rPh>
    <rPh sb="7" eb="8">
      <t>ケン</t>
    </rPh>
    <rPh sb="8" eb="10">
      <t>イリョウ</t>
    </rPh>
    <rPh sb="10" eb="11">
      <t>ケン</t>
    </rPh>
    <rPh sb="12" eb="13">
      <t>コウ</t>
    </rPh>
    <rPh sb="13" eb="14">
      <t>バン</t>
    </rPh>
    <rPh sb="14" eb="16">
      <t>ホケン</t>
    </rPh>
    <rPh sb="16" eb="18">
      <t>イリョウ</t>
    </rPh>
    <rPh sb="18" eb="19">
      <t>ケン</t>
    </rPh>
    <rPh sb="20" eb="22">
      <t>キョウカイ</t>
    </rPh>
    <rPh sb="23" eb="25">
      <t>イチ</t>
    </rPh>
    <rPh sb="27" eb="29">
      <t>コクドウ</t>
    </rPh>
    <rPh sb="31" eb="32">
      <t>ゴウ</t>
    </rPh>
    <rPh sb="32" eb="34">
      <t>エンセン</t>
    </rPh>
    <rPh sb="38" eb="41">
      <t>トサシ</t>
    </rPh>
    <rPh sb="41" eb="43">
      <t>イセイ</t>
    </rPh>
    <rPh sb="44" eb="46">
      <t>クロシオ</t>
    </rPh>
    <rPh sb="46" eb="47">
      <t>チョウ</t>
    </rPh>
    <rPh sb="48" eb="49">
      <t>イタ</t>
    </rPh>
    <rPh sb="50" eb="52">
      <t>ユイイツ</t>
    </rPh>
    <rPh sb="53" eb="55">
      <t>コウリツ</t>
    </rPh>
    <rPh sb="55" eb="57">
      <t>ビョウイン</t>
    </rPh>
    <rPh sb="64" eb="66">
      <t>キュウキュウ</t>
    </rPh>
    <rPh sb="66" eb="68">
      <t>シテイ</t>
    </rPh>
    <rPh sb="69" eb="71">
      <t>サイガイ</t>
    </rPh>
    <rPh sb="71" eb="73">
      <t>キョテン</t>
    </rPh>
    <rPh sb="73" eb="75">
      <t>ビョウイン</t>
    </rPh>
    <rPh sb="79" eb="81">
      <t>チイキ</t>
    </rPh>
    <rPh sb="85" eb="87">
      <t>コウド</t>
    </rPh>
    <rPh sb="87" eb="89">
      <t>イリョウ</t>
    </rPh>
    <rPh sb="90" eb="92">
      <t>イッタン</t>
    </rPh>
    <rPh sb="93" eb="94">
      <t>ニナ</t>
    </rPh>
    <rPh sb="95" eb="97">
      <t>イッパン</t>
    </rPh>
    <rPh sb="97" eb="100">
      <t>キュウセイキ</t>
    </rPh>
    <rPh sb="100" eb="102">
      <t>ビョウイン</t>
    </rPh>
    <rPh sb="106" eb="108">
      <t>イリョウ</t>
    </rPh>
    <rPh sb="108" eb="110">
      <t>キョウキュウ</t>
    </rPh>
    <rPh sb="110" eb="112">
      <t>タイセイ</t>
    </rPh>
    <rPh sb="113" eb="115">
      <t>セイビ</t>
    </rPh>
    <rPh sb="116" eb="119">
      <t>セッキョクテキ</t>
    </rPh>
    <rPh sb="120" eb="121">
      <t>ト</t>
    </rPh>
    <rPh sb="122" eb="123">
      <t>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</si>
</sst>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82" formatCode="#,##0.00;&quot;△&quot;#,##0.00"/>
    <numFmt numFmtId="180" formatCode="#,##0.0;&quot;△ &quot;#,##0.0"/>
    <numFmt numFmtId="178" formatCode="#,##0.0;&quot;△&quot;#,##0.0"/>
    <numFmt numFmtId="176" formatCode="#,##0;&quot;△ &quot;#,##0"/>
    <numFmt numFmtId="179" formatCode="#,##0;&quot;△&quot;#,##0"/>
    <numFmt numFmtId="181" formatCode="0.00_);[Red]\(0.00\)"/>
    <numFmt numFmtId="177" formatCode="ge"/>
  </numFmts>
  <fonts count="18">
    <font>
      <sz val="11"/>
      <color theme="1"/>
      <name val="ＭＳ Ｐゴシック"/>
    </font>
    <font>
      <sz val="12"/>
      <color auto="1"/>
      <name val="ＭＳ 明朝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sz val="11"/>
      <color auto="1"/>
      <name val="ＭＳ Ｐ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sz val="8"/>
      <color theme="1"/>
      <name val="ＭＳ ゴシック"/>
    </font>
    <font>
      <b/>
      <sz val="11"/>
      <color auto="1"/>
      <name val="ＭＳ ゴシック"/>
    </font>
    <font>
      <sz val="11"/>
      <color theme="1"/>
      <name val="ＭＳ Ｐ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9"/>
      <color theme="1"/>
      <name val="ＭＳ 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0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NumberFormat="1" applyFont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>
      <alignment horizontal="center" vertical="center" shrinkToFit="1"/>
    </xf>
    <xf numFmtId="0" fontId="4" fillId="0" borderId="3" xfId="0" applyNumberFormat="1" applyFont="1" applyBorder="1" applyAlignment="1" applyProtection="1">
      <alignment horizontal="center" vertical="center" shrinkToFit="1"/>
      <protection hidden="1"/>
    </xf>
    <xf numFmtId="176" fontId="4" fillId="0" borderId="3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8" fillId="0" borderId="0" xfId="0" applyFont="1" applyProtection="1">
      <alignment vertical="center"/>
      <protection hidden="1"/>
    </xf>
    <xf numFmtId="0" fontId="3" fillId="2" borderId="7" xfId="0" applyFont="1" applyFill="1" applyBorder="1" applyAlignment="1">
      <alignment horizontal="center" vertical="center" shrinkToFit="1"/>
    </xf>
    <xf numFmtId="0" fontId="4" fillId="0" borderId="7" xfId="0" applyNumberFormat="1" applyFont="1" applyBorder="1" applyAlignment="1" applyProtection="1">
      <alignment horizontal="center" vertical="center" shrinkToFit="1"/>
      <protection hidden="1"/>
    </xf>
    <xf numFmtId="176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8" fontId="10" fillId="0" borderId="10" xfId="0" applyNumberFormat="1" applyFont="1" applyBorder="1" applyAlignment="1">
      <alignment horizontal="center" vertical="center" shrinkToFit="1"/>
    </xf>
    <xf numFmtId="179" fontId="10" fillId="0" borderId="10" xfId="0" applyNumberFormat="1" applyFont="1" applyBorder="1" applyAlignment="1">
      <alignment horizontal="center" vertical="center" shrinkToFit="1"/>
    </xf>
    <xf numFmtId="177" fontId="10" fillId="0" borderId="11" xfId="0" applyNumberFormat="1" applyFont="1" applyBorder="1" applyAlignment="1">
      <alignment horizontal="center" vertical="center" shrinkToFit="1"/>
    </xf>
    <xf numFmtId="178" fontId="10" fillId="0" borderId="11" xfId="0" applyNumberFormat="1" applyFont="1" applyBorder="1" applyAlignment="1">
      <alignment horizontal="center" vertical="center" shrinkToFit="1"/>
    </xf>
    <xf numFmtId="179" fontId="10" fillId="0" borderId="11" xfId="0" applyNumberFormat="1" applyFont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177" fontId="10" fillId="0" borderId="0" xfId="0" applyNumberFormat="1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177" fontId="10" fillId="0" borderId="9" xfId="0" applyNumberFormat="1" applyFont="1" applyBorder="1" applyAlignment="1" applyProtection="1">
      <alignment horizontal="center" vertical="center" shrinkToFit="1"/>
      <protection hidden="1"/>
    </xf>
    <xf numFmtId="178" fontId="10" fillId="0" borderId="9" xfId="0" applyNumberFormat="1" applyFont="1" applyBorder="1" applyAlignment="1" applyProtection="1">
      <alignment horizontal="center" vertical="center" shrinkToFit="1"/>
      <protection hidden="1"/>
    </xf>
    <xf numFmtId="177" fontId="10" fillId="0" borderId="12" xfId="0" applyNumberFormat="1" applyFont="1" applyBorder="1" applyAlignment="1">
      <alignment horizontal="center" vertical="center" shrinkToFit="1"/>
    </xf>
    <xf numFmtId="178" fontId="10" fillId="0" borderId="12" xfId="0" applyNumberFormat="1" applyFont="1" applyBorder="1" applyAlignment="1">
      <alignment horizontal="center" vertical="center" shrinkToFit="1"/>
    </xf>
    <xf numFmtId="179" fontId="10" fillId="0" borderId="12" xfId="0" applyNumberFormat="1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13" xfId="0" applyNumberFormat="1" applyFont="1" applyBorder="1" applyAlignment="1" applyProtection="1">
      <alignment horizontal="center" vertical="center" shrinkToFit="1"/>
      <protection hidden="1"/>
    </xf>
    <xf numFmtId="176" fontId="4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0" xfId="0" applyNumberFormat="1" applyFont="1" applyBorder="1" applyAlignment="1">
      <alignment vertical="center" shrinkToFit="1"/>
    </xf>
    <xf numFmtId="180" fontId="11" fillId="0" borderId="0" xfId="0" applyNumberFormat="1" applyFont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vertical="top"/>
      <protection hidden="1"/>
    </xf>
    <xf numFmtId="176" fontId="11" fillId="0" borderId="0" xfId="0" applyNumberFormat="1" applyFont="1" applyBorder="1" applyAlignment="1">
      <alignment vertical="center" shrinkToFit="1"/>
    </xf>
    <xf numFmtId="179" fontId="10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Border="1" applyAlignment="1">
      <alignment vertical="top" wrapText="1"/>
    </xf>
    <xf numFmtId="38" fontId="7" fillId="0" borderId="0" xfId="2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49" fontId="0" fillId="0" borderId="0" xfId="0" applyNumberFormat="1" applyAlignment="1">
      <alignment vertical="center" shrinkToFit="1"/>
    </xf>
    <xf numFmtId="0" fontId="0" fillId="3" borderId="16" xfId="0" applyFill="1" applyBorder="1">
      <alignment vertical="center"/>
    </xf>
    <xf numFmtId="0" fontId="0" fillId="4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6" xfId="0" applyNumberFormat="1" applyFill="1" applyBorder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7" fontId="0" fillId="0" borderId="16" xfId="0" applyNumberFormat="1" applyBorder="1">
      <alignment vertical="center"/>
    </xf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6" xfId="0" applyFill="1" applyBorder="1" applyAlignment="1">
      <alignment vertical="center" shrinkToFit="1"/>
    </xf>
    <xf numFmtId="0" fontId="0" fillId="5" borderId="3" xfId="0" applyNumberFormat="1" applyFill="1" applyBorder="1" applyAlignment="1">
      <alignment horizontal="left" vertical="center" shrinkToFit="1"/>
    </xf>
    <xf numFmtId="0" fontId="0" fillId="3" borderId="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5" borderId="7" xfId="0" applyNumberFormat="1" applyFill="1" applyBorder="1" applyAlignment="1">
      <alignment horizontal="left" vertical="center" shrinkToFit="1"/>
    </xf>
    <xf numFmtId="0" fontId="0" fillId="5" borderId="13" xfId="0" applyNumberFormat="1" applyFill="1" applyBorder="1" applyAlignment="1">
      <alignment horizontal="left"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76" fontId="0" fillId="5" borderId="16" xfId="0" applyNumberFormat="1" applyFill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8" fillId="0" borderId="0" xfId="0" applyFont="1">
      <alignment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78" fontId="0" fillId="5" borderId="16" xfId="1" applyNumberFormat="1" applyFont="1" applyFill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79" fontId="0" fillId="0" borderId="16" xfId="2" applyNumberFormat="1" applyFont="1" applyBorder="1" applyAlignment="1">
      <alignment vertical="center" shrinkToFit="1"/>
    </xf>
    <xf numFmtId="182" fontId="0" fillId="0" borderId="0" xfId="2" applyNumberFormat="1" applyFont="1" applyFill="1" applyBorder="1" applyAlignment="1">
      <alignment vertical="center" shrinkToFit="1"/>
    </xf>
    <xf numFmtId="179" fontId="0" fillId="5" borderId="16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13" xfId="0" applyFill="1" applyBorder="1" applyAlignment="1">
      <alignment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_rels/chart1.xml.rels>&#65279;<?xml version="1.0" encoding="utf-8"?><Relationships xmlns="http://schemas.openxmlformats.org/package/2006/relationships"><Relationship Type="http://schemas.openxmlformats.org/officeDocument/2006/relationships/chartUserShapes" Target="../drawings/drawing2.xml" Id="rId1" /></Relationships>
</file>

<file path=xl/charts/_rels/chart10.xml.rels>&#65279;<?xml version="1.0" encoding="utf-8"?><Relationships xmlns="http://schemas.openxmlformats.org/package/2006/relationships"><Relationship Type="http://schemas.openxmlformats.org/officeDocument/2006/relationships/chartUserShapes" Target="../drawings/drawing11.xml" Id="rId1" /></Relationships>
</file>

<file path=xl/charts/_rels/chart11.xml.rels>&#65279;<?xml version="1.0" encoding="utf-8"?><Relationships xmlns="http://schemas.openxmlformats.org/package/2006/relationships"><Relationship Type="http://schemas.openxmlformats.org/officeDocument/2006/relationships/chartUserShapes" Target="../drawings/drawing12.xml" Id="rId1" /></Relationships>
</file>

<file path=xl/charts/_rels/chart2.xml.rels>&#65279;<?xml version="1.0" encoding="utf-8"?><Relationships xmlns="http://schemas.openxmlformats.org/package/2006/relationships"><Relationship Type="http://schemas.openxmlformats.org/officeDocument/2006/relationships/chartUserShapes" Target="../drawings/drawing3.xml" Id="rId1" /></Relationships>
</file>

<file path=xl/charts/_rels/chart3.xml.rels>&#65279;<?xml version="1.0" encoding="utf-8"?><Relationships xmlns="http://schemas.openxmlformats.org/package/2006/relationships"><Relationship Type="http://schemas.openxmlformats.org/officeDocument/2006/relationships/chartUserShapes" Target="../drawings/drawing4.xml" Id="rId1" /></Relationships>
</file>

<file path=xl/charts/_rels/chart4.xml.rels>&#65279;<?xml version="1.0" encoding="utf-8"?><Relationships xmlns="http://schemas.openxmlformats.org/package/2006/relationships"><Relationship Type="http://schemas.openxmlformats.org/officeDocument/2006/relationships/chartUserShapes" Target="../drawings/drawing5.xml" Id="rId1" /></Relationships>
</file>

<file path=xl/charts/_rels/chart5.xml.rels>&#65279;<?xml version="1.0" encoding="utf-8"?><Relationships xmlns="http://schemas.openxmlformats.org/package/2006/relationships"><Relationship Type="http://schemas.openxmlformats.org/officeDocument/2006/relationships/chartUserShapes" Target="../drawings/drawing6.xml" Id="rId1" /></Relationships>
</file>

<file path=xl/charts/_rels/chart6.xml.rels>&#65279;<?xml version="1.0" encoding="utf-8"?><Relationships xmlns="http://schemas.openxmlformats.org/package/2006/relationships"><Relationship Type="http://schemas.openxmlformats.org/officeDocument/2006/relationships/chartUserShapes" Target="../drawings/drawing7.xml" Id="rId1" /></Relationships>
</file>

<file path=xl/charts/_rels/chart7.xml.rels>&#65279;<?xml version="1.0" encoding="utf-8"?><Relationships xmlns="http://schemas.openxmlformats.org/package/2006/relationships"><Relationship Type="http://schemas.openxmlformats.org/officeDocument/2006/relationships/chartUserShapes" Target="../drawings/drawing8.xml" Id="rId1" /></Relationships>
</file>

<file path=xl/charts/_rels/chart8.xml.rels>&#65279;<?xml version="1.0" encoding="utf-8"?><Relationships xmlns="http://schemas.openxmlformats.org/package/2006/relationships"><Relationship Type="http://schemas.openxmlformats.org/officeDocument/2006/relationships/chartUserShapes" Target="../drawings/drawing9.xml" Id="rId1" /></Relationships>
</file>

<file path=xl/charts/_rels/chart9.xml.rels>&#65279;<?xml version="1.0" encoding="utf-8"?><Relationships xmlns="http://schemas.openxmlformats.org/package/2006/relationships"><Relationship Type="http://schemas.openxmlformats.org/officeDocument/2006/relationships/chartUserShapes" Target="../drawings/drawing10.xml" Id="rId1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350773351508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9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81.5</c:v>
                </c:pt>
                <c:pt idx="1">
                  <c:v>81.2</c:v>
                </c:pt>
                <c:pt idx="2">
                  <c:v>77.3</c:v>
                </c:pt>
                <c:pt idx="3">
                  <c:v>78.5</c:v>
                </c:pt>
                <c:pt idx="4">
                  <c:v>86.8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データ!$BT$6:$BX$6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68.3</c:v>
                </c:pt>
                <c:pt idx="2">
                  <c:v>67.900000000000006</c:v>
                </c:pt>
                <c:pt idx="3">
                  <c:v>69.8</c:v>
                </c:pt>
                <c:pt idx="4">
                  <c:v>69.7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3984120435970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9"/>
          <c:w val="0.852730496394514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9792</c:v>
                </c:pt>
                <c:pt idx="1">
                  <c:v>10320</c:v>
                </c:pt>
                <c:pt idx="2">
                  <c:v>9988</c:v>
                </c:pt>
                <c:pt idx="3">
                  <c:v>9341</c:v>
                </c:pt>
                <c:pt idx="4">
                  <c:v>9261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データ!$CP$6:$CT$6</c:f>
              <c:numCache>
                <c:formatCode>#,##0;"△"#,##0</c:formatCode>
                <c:ptCount val="5"/>
                <c:pt idx="0">
                  <c:v>9437</c:v>
                </c:pt>
                <c:pt idx="1">
                  <c:v>9726</c:v>
                </c:pt>
                <c:pt idx="2">
                  <c:v>10037</c:v>
                </c:pt>
                <c:pt idx="3">
                  <c:v>9976</c:v>
                </c:pt>
                <c:pt idx="4">
                  <c:v>10130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60149229637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9"/>
          <c:w val="0.8530160777483980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35948</c:v>
                </c:pt>
                <c:pt idx="1">
                  <c:v>36424</c:v>
                </c:pt>
                <c:pt idx="2">
                  <c:v>37217</c:v>
                </c:pt>
                <c:pt idx="3">
                  <c:v>37027</c:v>
                </c:pt>
                <c:pt idx="4">
                  <c:v>38186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データ!$CE$6:$CI$6</c:f>
              <c:numCache>
                <c:formatCode>#,##0;"△"#,##0</c:formatCode>
                <c:ptCount val="5"/>
                <c:pt idx="0">
                  <c:v>31585</c:v>
                </c:pt>
                <c:pt idx="1">
                  <c:v>32431</c:v>
                </c:pt>
                <c:pt idx="2">
                  <c:v>32532</c:v>
                </c:pt>
                <c:pt idx="3">
                  <c:v>33492</c:v>
                </c:pt>
                <c:pt idx="4">
                  <c:v>34136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667210733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"/>
          <c:y val="0.15806945669028449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8.8000000000000007</c:v>
                </c:pt>
                <c:pt idx="1">
                  <c:v>39.799999999999997</c:v>
                </c:pt>
                <c:pt idx="2">
                  <c:v>32.799999999999997</c:v>
                </c:pt>
                <c:pt idx="3">
                  <c:v>29.8</c:v>
                </c:pt>
                <c:pt idx="4">
                  <c:v>21.8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データ!$BI$6:$BM$6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112.9</c:v>
                </c:pt>
                <c:pt idx="2">
                  <c:v>118.9</c:v>
                </c:pt>
                <c:pt idx="3">
                  <c:v>119.5</c:v>
                </c:pt>
                <c:pt idx="4">
                  <c:v>116.9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3763085992383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9"/>
          <c:w val="0.852730496394514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100.5</c:v>
                </c:pt>
                <c:pt idx="1">
                  <c:v>104.2</c:v>
                </c:pt>
                <c:pt idx="2">
                  <c:v>104.7</c:v>
                </c:pt>
                <c:pt idx="3">
                  <c:v>99.8</c:v>
                </c:pt>
                <c:pt idx="4">
                  <c:v>101.8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データ!$AX$6:$BB$6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85.4</c:v>
                </c:pt>
                <c:pt idx="2">
                  <c:v>85.3</c:v>
                </c:pt>
                <c:pt idx="3">
                  <c:v>84.2</c:v>
                </c:pt>
                <c:pt idx="4">
                  <c:v>83.9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8272081024040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9"/>
          <c:w val="0.8530160777483980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107.4</c:v>
                </c:pt>
                <c:pt idx="2">
                  <c:v>107.7</c:v>
                </c:pt>
                <c:pt idx="3">
                  <c:v>102.4</c:v>
                </c:pt>
                <c:pt idx="4">
                  <c:v>105.7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データ!$AM$6:$AQ$6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96.9</c:v>
                </c:pt>
                <c:pt idx="2">
                  <c:v>98.3</c:v>
                </c:pt>
                <c:pt idx="3">
                  <c:v>96.7</c:v>
                </c:pt>
                <c:pt idx="4">
                  <c:v>96.6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021047105953861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9"/>
          <c:w val="0.8343507205740793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30.1</c:v>
                </c:pt>
                <c:pt idx="1">
                  <c:v>33.9</c:v>
                </c:pt>
                <c:pt idx="2">
                  <c:v>34.1</c:v>
                </c:pt>
                <c:pt idx="3">
                  <c:v>37.5</c:v>
                </c:pt>
                <c:pt idx="4">
                  <c:v>40.1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データ!$DW$6:$EA$6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52.2</c:v>
                </c:pt>
                <c:pt idx="2">
                  <c:v>52.4</c:v>
                </c:pt>
                <c:pt idx="3">
                  <c:v>52.5</c:v>
                </c:pt>
                <c:pt idx="4">
                  <c:v>53.5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82939632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9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75.900000000000006</c:v>
                </c:pt>
                <c:pt idx="1">
                  <c:v>82.4</c:v>
                </c:pt>
                <c:pt idx="2">
                  <c:v>69.3</c:v>
                </c:pt>
                <c:pt idx="3">
                  <c:v>74.2</c:v>
                </c:pt>
                <c:pt idx="4">
                  <c:v>75.5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データ!$EH$6:$EL$6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69.599999999999994</c:v>
                </c:pt>
                <c:pt idx="2">
                  <c:v>69.2</c:v>
                </c:pt>
                <c:pt idx="3">
                  <c:v>69.7</c:v>
                </c:pt>
                <c:pt idx="4">
                  <c:v>71.3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228863117154138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9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40888987</c:v>
                </c:pt>
                <c:pt idx="1">
                  <c:v>40971080</c:v>
                </c:pt>
                <c:pt idx="2">
                  <c:v>42916987</c:v>
                </c:pt>
                <c:pt idx="3">
                  <c:v>42999640</c:v>
                </c:pt>
                <c:pt idx="4">
                  <c:v>43617487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データ!$ES$6:$EW$6</c:f>
              <c:numCache>
                <c:formatCode>#,##0;"△"#,##0</c:formatCode>
                <c:ptCount val="5"/>
                <c:pt idx="0">
                  <c:v>34139294</c:v>
                </c:pt>
                <c:pt idx="1">
                  <c:v>35115689</c:v>
                </c:pt>
                <c:pt idx="2">
                  <c:v>35730958</c:v>
                </c:pt>
                <c:pt idx="3">
                  <c:v>37752628</c:v>
                </c:pt>
                <c:pt idx="4">
                  <c:v>39094598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72474186740324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9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15.2</c:v>
                </c:pt>
                <c:pt idx="2">
                  <c:v>13.9</c:v>
                </c:pt>
                <c:pt idx="3">
                  <c:v>12.5</c:v>
                </c:pt>
                <c:pt idx="4">
                  <c:v>13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データ!$DL$6:$DP$6</c:f>
              <c:numCache>
                <c:formatCode>#,##0.0;"△"#,##0.0</c:formatCode>
                <c:ptCount val="5"/>
                <c:pt idx="0">
                  <c:v>19.3</c:v>
                </c:pt>
                <c:pt idx="1">
                  <c:v>18.899999999999999</c:v>
                </c:pt>
                <c:pt idx="2">
                  <c:v>19</c:v>
                </c:pt>
                <c:pt idx="3">
                  <c:v>18.7</c:v>
                </c:pt>
                <c:pt idx="4">
                  <c:v>18.3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43356949401825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"/>
          <c:y val="0.15806945669028449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54.9</c:v>
                </c:pt>
                <c:pt idx="1">
                  <c:v>53.9</c:v>
                </c:pt>
                <c:pt idx="2">
                  <c:v>54.2</c:v>
                </c:pt>
                <c:pt idx="3">
                  <c:v>59</c:v>
                </c:pt>
                <c:pt idx="4">
                  <c:v>57.9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データ!$DA$6:$DE$6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62.1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280</xdr:col>
      <xdr:colOff>11430</xdr:colOff>
      <xdr:row>18</xdr:row>
      <xdr:rowOff>0</xdr:rowOff>
    </xdr:from>
    <xdr:to xmlns:xdr="http://schemas.openxmlformats.org/drawingml/2006/spreadsheetDrawing">
      <xdr:col>368</xdr:col>
      <xdr:colOff>0</xdr:colOff>
      <xdr:row>34</xdr:row>
      <xdr:rowOff>145415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188</xdr:col>
      <xdr:colOff>21590</xdr:colOff>
      <xdr:row>18</xdr:row>
      <xdr:rowOff>11430</xdr:rowOff>
    </xdr:from>
    <xdr:to xmlns:xdr="http://schemas.openxmlformats.org/drawingml/2006/spreadsheetDrawing">
      <xdr:col>276</xdr:col>
      <xdr:colOff>10795</xdr:colOff>
      <xdr:row>34</xdr:row>
      <xdr:rowOff>156845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96</xdr:col>
      <xdr:colOff>22860</xdr:colOff>
      <xdr:row>18</xdr:row>
      <xdr:rowOff>11430</xdr:rowOff>
    </xdr:from>
    <xdr:to xmlns:xdr="http://schemas.openxmlformats.org/drawingml/2006/spreadsheetDrawing">
      <xdr:col>184</xdr:col>
      <xdr:colOff>11430</xdr:colOff>
      <xdr:row>34</xdr:row>
      <xdr:rowOff>156845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4</xdr:col>
      <xdr:colOff>29845</xdr:colOff>
      <xdr:row>18</xdr:row>
      <xdr:rowOff>11430</xdr:rowOff>
    </xdr:from>
    <xdr:to xmlns:xdr="http://schemas.openxmlformats.org/drawingml/2006/spreadsheetDrawing">
      <xdr:col>92</xdr:col>
      <xdr:colOff>22225</xdr:colOff>
      <xdr:row>34</xdr:row>
      <xdr:rowOff>156845</xdr:rowOff>
    </xdr:to>
    <xdr:graphicFrame macro="">
      <xdr:nvGraphicFramePr>
        <xdr:cNvPr id="5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4</xdr:col>
      <xdr:colOff>29845</xdr:colOff>
      <xdr:row>64</xdr:row>
      <xdr:rowOff>0</xdr:rowOff>
    </xdr:from>
    <xdr:to xmlns:xdr="http://schemas.openxmlformats.org/drawingml/2006/spreadsheetDrawing">
      <xdr:col>118</xdr:col>
      <xdr:colOff>31750</xdr:colOff>
      <xdr:row>80</xdr:row>
      <xdr:rowOff>145415</xdr:rowOff>
    </xdr:to>
    <xdr:graphicFrame macro="">
      <xdr:nvGraphicFramePr>
        <xdr:cNvPr id="6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129</xdr:col>
      <xdr:colOff>13970</xdr:colOff>
      <xdr:row>64</xdr:row>
      <xdr:rowOff>0</xdr:rowOff>
    </xdr:from>
    <xdr:to xmlns:xdr="http://schemas.openxmlformats.org/drawingml/2006/spreadsheetDrawing">
      <xdr:col>243</xdr:col>
      <xdr:colOff>15875</xdr:colOff>
      <xdr:row>80</xdr:row>
      <xdr:rowOff>145415</xdr:rowOff>
    </xdr:to>
    <xdr:graphicFrame macro="">
      <xdr:nvGraphicFramePr>
        <xdr:cNvPr id="7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253</xdr:col>
      <xdr:colOff>42545</xdr:colOff>
      <xdr:row>64</xdr:row>
      <xdr:rowOff>0</xdr:rowOff>
    </xdr:from>
    <xdr:to xmlns:xdr="http://schemas.openxmlformats.org/drawingml/2006/spreadsheetDrawing">
      <xdr:col>368</xdr:col>
      <xdr:colOff>0</xdr:colOff>
      <xdr:row>80</xdr:row>
      <xdr:rowOff>145415</xdr:rowOff>
    </xdr:to>
    <xdr:graphicFrame macro="">
      <xdr:nvGraphicFramePr>
        <xdr:cNvPr id="8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280</xdr:col>
      <xdr:colOff>11430</xdr:colOff>
      <xdr:row>40</xdr:row>
      <xdr:rowOff>11430</xdr:rowOff>
    </xdr:from>
    <xdr:to xmlns:xdr="http://schemas.openxmlformats.org/drawingml/2006/spreadsheetDrawing">
      <xdr:col>368</xdr:col>
      <xdr:colOff>0</xdr:colOff>
      <xdr:row>56</xdr:row>
      <xdr:rowOff>156845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188</xdr:col>
      <xdr:colOff>21590</xdr:colOff>
      <xdr:row>40</xdr:row>
      <xdr:rowOff>22225</xdr:rowOff>
    </xdr:from>
    <xdr:to xmlns:xdr="http://schemas.openxmlformats.org/drawingml/2006/spreadsheetDrawing">
      <xdr:col>276</xdr:col>
      <xdr:colOff>10795</xdr:colOff>
      <xdr:row>57</xdr:row>
      <xdr:rowOff>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96</xdr:col>
      <xdr:colOff>22860</xdr:colOff>
      <xdr:row>40</xdr:row>
      <xdr:rowOff>22225</xdr:rowOff>
    </xdr:from>
    <xdr:to xmlns:xdr="http://schemas.openxmlformats.org/drawingml/2006/spreadsheetDrawing">
      <xdr:col>184</xdr:col>
      <xdr:colOff>11430</xdr:colOff>
      <xdr:row>57</xdr:row>
      <xdr:rowOff>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</xdr:col>
      <xdr:colOff>29845</xdr:colOff>
      <xdr:row>40</xdr:row>
      <xdr:rowOff>22225</xdr:rowOff>
    </xdr:from>
    <xdr:to xmlns:xdr="http://schemas.openxmlformats.org/drawingml/2006/spreadsheetDrawing">
      <xdr:col>92</xdr:col>
      <xdr:colOff>22225</xdr:colOff>
      <xdr:row>57</xdr:row>
      <xdr:rowOff>0</xdr:rowOff>
    </xdr:to>
    <xdr:graphicFrame macro="">
      <xdr:nvGraphicFramePr>
        <xdr:cNvPr id="1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394326" y="177161"/>
          <a:ext cx="785878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【55.0】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393810" y="200300"/>
          <a:ext cx="785759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【14,202】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396904" y="206085"/>
          <a:ext cx="786475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【50,718】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393810" y="188482"/>
          <a:ext cx="785759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【74.8】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394326" y="176927"/>
          <a:ext cx="78587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393810" y="200036"/>
          <a:ext cx="785759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396904" y="205813"/>
          <a:ext cx="786475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【98.5】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410097" y="176927"/>
          <a:ext cx="102105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410097" y="176927"/>
          <a:ext cx="102105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412675" y="176927"/>
          <a:ext cx="102165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393810" y="188482"/>
          <a:ext cx="785759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【24.3】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X91"/>
  <sheetViews>
    <sheetView showGridLines="0" tabSelected="1" topLeftCell="GU1" zoomScaleSheetLayoutView="70" workbookViewId="0">
      <selection activeCell="NJ26" sqref="NJ26:NX27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</row>
    <row r="3" spans="1:388" ht="9.75" customHeigh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</row>
    <row r="4" spans="1:388" ht="9.75" customHeight="1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</row>
    <row r="5" spans="1:388" ht="9.75" customHeight="1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</row>
    <row r="6" spans="1:388" ht="18.75" customHeight="1">
      <c r="A6" s="2"/>
      <c r="B6" s="7" t="str">
        <f>データ!H6</f>
        <v>高知県土佐市　土佐市民病院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</row>
    <row r="7" spans="1:388" ht="18.75" customHeight="1">
      <c r="A7" s="2"/>
      <c r="B7" s="8" t="s">
        <v>6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49"/>
      <c r="AU7" s="8" t="s">
        <v>12</v>
      </c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49"/>
      <c r="CN7" s="8" t="s">
        <v>20</v>
      </c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49"/>
      <c r="EG7" s="8" t="s">
        <v>21</v>
      </c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49"/>
      <c r="FZ7" s="8" t="s">
        <v>11</v>
      </c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49"/>
      <c r="ID7" s="8" t="s">
        <v>18</v>
      </c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49"/>
      <c r="JW7" s="8" t="s">
        <v>15</v>
      </c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49"/>
      <c r="LP7" s="8" t="s">
        <v>9</v>
      </c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49"/>
      <c r="NI7" s="6"/>
      <c r="NJ7" s="12" t="s">
        <v>22</v>
      </c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61"/>
      <c r="NX7" s="6"/>
    </row>
    <row r="8" spans="1:388" ht="18.75" customHeight="1">
      <c r="A8" s="2"/>
      <c r="B8" s="9" t="str">
        <f>データ!K6</f>
        <v>条例全部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50"/>
      <c r="AU8" s="9" t="str">
        <f>データ!L6</f>
        <v>病院事業</v>
      </c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50"/>
      <c r="CN8" s="9" t="str">
        <f>データ!M6</f>
        <v>一般病院</v>
      </c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50"/>
      <c r="EG8" s="9" t="str">
        <f>データ!N6</f>
        <v>100床以上～200床未満</v>
      </c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50"/>
      <c r="FZ8" s="9" t="str">
        <f>データ!O7</f>
        <v>自治体職員</v>
      </c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50"/>
      <c r="ID8" s="10">
        <f>データ!Y6</f>
        <v>150</v>
      </c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51"/>
      <c r="JW8" s="10" t="str">
        <f>データ!Z6</f>
        <v>-</v>
      </c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51"/>
      <c r="LP8" s="10" t="str">
        <f>データ!AA6</f>
        <v>-</v>
      </c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51"/>
      <c r="NI8" s="6"/>
      <c r="NJ8" s="64" t="s">
        <v>24</v>
      </c>
      <c r="NK8" s="75"/>
      <c r="NL8" s="83" t="s">
        <v>30</v>
      </c>
      <c r="NM8" s="86"/>
      <c r="NN8" s="86"/>
      <c r="NO8" s="86"/>
      <c r="NP8" s="86"/>
      <c r="NQ8" s="86"/>
      <c r="NR8" s="86"/>
      <c r="NS8" s="86"/>
      <c r="NT8" s="86"/>
      <c r="NU8" s="86"/>
      <c r="NV8" s="86"/>
      <c r="NW8" s="89"/>
      <c r="NX8" s="6"/>
    </row>
    <row r="9" spans="1:388" ht="18.75" customHeight="1">
      <c r="A9" s="2"/>
      <c r="B9" s="8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49"/>
      <c r="AU9" s="8" t="s">
        <v>7</v>
      </c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49"/>
      <c r="CN9" s="8" t="s">
        <v>35</v>
      </c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49"/>
      <c r="EG9" s="8" t="s">
        <v>36</v>
      </c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49"/>
      <c r="FZ9" s="8" t="s">
        <v>39</v>
      </c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49"/>
      <c r="ID9" s="8" t="s">
        <v>42</v>
      </c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49"/>
      <c r="JW9" s="8" t="s">
        <v>5</v>
      </c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49"/>
      <c r="LP9" s="8" t="s">
        <v>2</v>
      </c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49"/>
      <c r="NI9" s="6"/>
      <c r="NJ9" s="65" t="s">
        <v>32</v>
      </c>
      <c r="NK9" s="76"/>
      <c r="NL9" s="84" t="s">
        <v>43</v>
      </c>
      <c r="NM9" s="87"/>
      <c r="NN9" s="87"/>
      <c r="NO9" s="87"/>
      <c r="NP9" s="87"/>
      <c r="NQ9" s="87"/>
      <c r="NR9" s="87"/>
      <c r="NS9" s="87"/>
      <c r="NT9" s="87"/>
      <c r="NU9" s="87"/>
      <c r="NV9" s="87"/>
      <c r="NW9" s="90"/>
      <c r="NX9" s="6"/>
    </row>
    <row r="10" spans="1:388" ht="18.75" customHeight="1">
      <c r="A10" s="2"/>
      <c r="B10" s="9" t="str">
        <f>データ!P6</f>
        <v>直営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50"/>
      <c r="AU10" s="10">
        <f>データ!Q6</f>
        <v>25</v>
      </c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51"/>
      <c r="CN10" s="9" t="str">
        <f>データ!R6</f>
        <v>対象</v>
      </c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50"/>
      <c r="EG10" s="9" t="str">
        <f>データ!S6</f>
        <v>ド 透 訓</v>
      </c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50"/>
      <c r="FZ10" s="9" t="str">
        <f>データ!T6</f>
        <v>救 臨 災</v>
      </c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50"/>
      <c r="ID10" s="10" t="str">
        <f>データ!AB6</f>
        <v>-</v>
      </c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51"/>
      <c r="JW10" s="10" t="str">
        <f>データ!AC6</f>
        <v>-</v>
      </c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51"/>
      <c r="LP10" s="10">
        <f>データ!AD6</f>
        <v>150</v>
      </c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51"/>
      <c r="NI10" s="2"/>
      <c r="NJ10" s="66" t="s">
        <v>38</v>
      </c>
      <c r="NK10" s="77"/>
      <c r="NL10" s="85" t="s">
        <v>46</v>
      </c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91"/>
      <c r="NX10" s="6"/>
    </row>
    <row r="11" spans="1:388" ht="18.75" customHeight="1">
      <c r="A11" s="2"/>
      <c r="B11" s="8" t="s">
        <v>41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49"/>
      <c r="AU11" s="8" t="s">
        <v>49</v>
      </c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49"/>
      <c r="CN11" s="8" t="s">
        <v>51</v>
      </c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49"/>
      <c r="EG11" s="8" t="s">
        <v>34</v>
      </c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49"/>
      <c r="ID11" s="8" t="s">
        <v>53</v>
      </c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49"/>
      <c r="JW11" s="8" t="s">
        <v>56</v>
      </c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49"/>
      <c r="LP11" s="8" t="s">
        <v>58</v>
      </c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49"/>
      <c r="NI11" s="59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</row>
    <row r="12" spans="1:388" ht="18.75" customHeight="1">
      <c r="A12" s="2"/>
      <c r="B12" s="10">
        <f>データ!U6</f>
        <v>27492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51"/>
      <c r="AU12" s="10">
        <f>データ!V6</f>
        <v>13146</v>
      </c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51"/>
      <c r="CN12" s="9" t="str">
        <f>データ!W6</f>
        <v>非該当</v>
      </c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50"/>
      <c r="EG12" s="9" t="str">
        <f>データ!X6</f>
        <v>１０：１</v>
      </c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50"/>
      <c r="ID12" s="10">
        <f>データ!AE6</f>
        <v>150</v>
      </c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51"/>
      <c r="JW12" s="10" t="str">
        <f>データ!AF6</f>
        <v>-</v>
      </c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51"/>
      <c r="LP12" s="10">
        <f>データ!AG6</f>
        <v>150</v>
      </c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51"/>
      <c r="NI12" s="59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</row>
    <row r="13" spans="1:388" ht="17.25" customHeight="1">
      <c r="A13" s="2"/>
      <c r="B13" s="11" t="s">
        <v>60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59"/>
      <c r="NJ13" s="67"/>
      <c r="NK13" s="67"/>
      <c r="NL13" s="67"/>
      <c r="NM13" s="67"/>
      <c r="NN13" s="67"/>
      <c r="NO13" s="67"/>
      <c r="NP13" s="67"/>
      <c r="NQ13" s="67"/>
      <c r="NR13" s="67"/>
      <c r="NS13" s="67"/>
      <c r="NT13" s="67"/>
      <c r="NU13" s="67"/>
      <c r="NV13" s="67"/>
      <c r="NW13" s="67"/>
      <c r="NX13" s="67"/>
    </row>
    <row r="14" spans="1:388" ht="17.25" customHeight="1">
      <c r="A14" s="2"/>
      <c r="B14" s="11" t="s">
        <v>61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59"/>
      <c r="NJ14" s="68" t="s">
        <v>62</v>
      </c>
      <c r="NK14" s="68"/>
      <c r="NL14" s="68"/>
      <c r="NM14" s="68"/>
      <c r="NN14" s="68"/>
      <c r="NO14" s="68"/>
      <c r="NP14" s="68"/>
      <c r="NQ14" s="68"/>
      <c r="NR14" s="68"/>
      <c r="NS14" s="68"/>
      <c r="NT14" s="68"/>
      <c r="NU14" s="68"/>
      <c r="NV14" s="68"/>
      <c r="NW14" s="68"/>
      <c r="NX14" s="68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69"/>
      <c r="NK15" s="69"/>
      <c r="NL15" s="69"/>
      <c r="NM15" s="69"/>
      <c r="NN15" s="69"/>
      <c r="NO15" s="69"/>
      <c r="NP15" s="69"/>
      <c r="NQ15" s="69"/>
      <c r="NR15" s="69"/>
      <c r="NS15" s="69"/>
      <c r="NT15" s="69"/>
      <c r="NU15" s="69"/>
      <c r="NV15" s="69"/>
      <c r="NW15" s="69"/>
      <c r="NX15" s="69"/>
    </row>
    <row r="16" spans="1:388" ht="13.5" customHeight="1">
      <c r="A16" s="3"/>
      <c r="B16" s="12"/>
      <c r="C16" s="20"/>
      <c r="D16" s="20"/>
      <c r="E16" s="20"/>
      <c r="F16" s="27" t="s">
        <v>63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0"/>
      <c r="NF16" s="20"/>
      <c r="NG16" s="20"/>
      <c r="NH16" s="61"/>
      <c r="NI16" s="2"/>
      <c r="NJ16" s="70" t="s">
        <v>146</v>
      </c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92"/>
    </row>
    <row r="17" spans="1:388" ht="13.5" customHeight="1">
      <c r="A17" s="2"/>
      <c r="B17" s="13"/>
      <c r="C17" s="21"/>
      <c r="D17" s="21"/>
      <c r="E17" s="2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1"/>
      <c r="NF17" s="21"/>
      <c r="NG17" s="21"/>
      <c r="NH17" s="62"/>
      <c r="NI17" s="2"/>
      <c r="NJ17" s="71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93"/>
    </row>
    <row r="18" spans="1:388" ht="13.5" customHeight="1">
      <c r="A18" s="2"/>
      <c r="B18" s="1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62"/>
      <c r="NI18" s="2"/>
      <c r="NJ18" s="71"/>
      <c r="NK18" s="79"/>
      <c r="NL18" s="79"/>
      <c r="NM18" s="79"/>
      <c r="NN18" s="79"/>
      <c r="NO18" s="79"/>
      <c r="NP18" s="79"/>
      <c r="NQ18" s="79"/>
      <c r="NR18" s="79"/>
      <c r="NS18" s="79"/>
      <c r="NT18" s="79"/>
      <c r="NU18" s="79"/>
      <c r="NV18" s="79"/>
      <c r="NW18" s="79"/>
      <c r="NX18" s="93"/>
    </row>
    <row r="19" spans="1:388" ht="13.5" customHeight="1">
      <c r="A19" s="2"/>
      <c r="B19" s="1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3"/>
      <c r="DD19" s="23"/>
      <c r="DE19" s="22"/>
      <c r="DF19" s="22"/>
      <c r="DG19" s="22"/>
      <c r="DH19" s="22"/>
      <c r="DI19" s="22"/>
      <c r="DJ19" s="22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2"/>
      <c r="NH19" s="4"/>
      <c r="NI19" s="2"/>
      <c r="NJ19" s="71"/>
      <c r="NK19" s="79"/>
      <c r="NL19" s="79"/>
      <c r="NM19" s="79"/>
      <c r="NN19" s="79"/>
      <c r="NO19" s="79"/>
      <c r="NP19" s="79"/>
      <c r="NQ19" s="79"/>
      <c r="NR19" s="79"/>
      <c r="NS19" s="79"/>
      <c r="NT19" s="79"/>
      <c r="NU19" s="79"/>
      <c r="NV19" s="79"/>
      <c r="NW19" s="79"/>
      <c r="NX19" s="93"/>
    </row>
    <row r="20" spans="1:388" ht="13.5" customHeight="1">
      <c r="A20" s="2"/>
      <c r="B20" s="1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3"/>
      <c r="DD20" s="23"/>
      <c r="DE20" s="22"/>
      <c r="DF20" s="22"/>
      <c r="DG20" s="22"/>
      <c r="DH20" s="22"/>
      <c r="DI20" s="22"/>
      <c r="DJ20" s="22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2"/>
      <c r="NH20" s="4"/>
      <c r="NI20" s="2"/>
      <c r="NJ20" s="71"/>
      <c r="NK20" s="79"/>
      <c r="NL20" s="79"/>
      <c r="NM20" s="79"/>
      <c r="NN20" s="79"/>
      <c r="NO20" s="79"/>
      <c r="NP20" s="79"/>
      <c r="NQ20" s="79"/>
      <c r="NR20" s="79"/>
      <c r="NS20" s="79"/>
      <c r="NT20" s="79"/>
      <c r="NU20" s="79"/>
      <c r="NV20" s="79"/>
      <c r="NW20" s="79"/>
      <c r="NX20" s="93"/>
    </row>
    <row r="21" spans="1:388" ht="13.5" customHeight="1">
      <c r="A21" s="2"/>
      <c r="B21" s="14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4"/>
      <c r="NI21" s="2"/>
      <c r="NJ21" s="71"/>
      <c r="NK21" s="79"/>
      <c r="NL21" s="79"/>
      <c r="NM21" s="79"/>
      <c r="NN21" s="79"/>
      <c r="NO21" s="79"/>
      <c r="NP21" s="79"/>
      <c r="NQ21" s="79"/>
      <c r="NR21" s="79"/>
      <c r="NS21" s="79"/>
      <c r="NT21" s="79"/>
      <c r="NU21" s="79"/>
      <c r="NV21" s="79"/>
      <c r="NW21" s="79"/>
      <c r="NX21" s="93"/>
    </row>
    <row r="22" spans="1:388" ht="13.5" customHeight="1">
      <c r="A22" s="2"/>
      <c r="B22" s="1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4"/>
      <c r="NI22" s="2"/>
      <c r="NJ22" s="71"/>
      <c r="NK22" s="79"/>
      <c r="NL22" s="79"/>
      <c r="NM22" s="79"/>
      <c r="NN22" s="79"/>
      <c r="NO22" s="79"/>
      <c r="NP22" s="79"/>
      <c r="NQ22" s="79"/>
      <c r="NR22" s="79"/>
      <c r="NS22" s="79"/>
      <c r="NT22" s="79"/>
      <c r="NU22" s="79"/>
      <c r="NV22" s="79"/>
      <c r="NW22" s="79"/>
      <c r="NX22" s="93"/>
    </row>
    <row r="23" spans="1:388" ht="13.5" customHeight="1">
      <c r="A23" s="2"/>
      <c r="B23" s="14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4"/>
      <c r="NI23" s="2"/>
      <c r="NJ23" s="71"/>
      <c r="NK23" s="79"/>
      <c r="NL23" s="79"/>
      <c r="NM23" s="79"/>
      <c r="NN23" s="79"/>
      <c r="NO23" s="79"/>
      <c r="NP23" s="79"/>
      <c r="NQ23" s="79"/>
      <c r="NR23" s="79"/>
      <c r="NS23" s="79"/>
      <c r="NT23" s="79"/>
      <c r="NU23" s="79"/>
      <c r="NV23" s="79"/>
      <c r="NW23" s="79"/>
      <c r="NX23" s="93"/>
    </row>
    <row r="24" spans="1:388" ht="13.5" customHeight="1">
      <c r="A24" s="2"/>
      <c r="B24" s="1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4"/>
      <c r="NI24" s="2"/>
      <c r="NJ24" s="71"/>
      <c r="NK24" s="79"/>
      <c r="NL24" s="79"/>
      <c r="NM24" s="79"/>
      <c r="NN24" s="79"/>
      <c r="NO24" s="79"/>
      <c r="NP24" s="79"/>
      <c r="NQ24" s="79"/>
      <c r="NR24" s="79"/>
      <c r="NS24" s="79"/>
      <c r="NT24" s="79"/>
      <c r="NU24" s="79"/>
      <c r="NV24" s="79"/>
      <c r="NW24" s="79"/>
      <c r="NX24" s="93"/>
    </row>
    <row r="25" spans="1:388" ht="13.5" customHeight="1">
      <c r="A25" s="2"/>
      <c r="B25" s="1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4"/>
      <c r="NI25" s="2"/>
      <c r="NJ25" s="72"/>
      <c r="NK25" s="80"/>
      <c r="NL25" s="80"/>
      <c r="NM25" s="80"/>
      <c r="NN25" s="80"/>
      <c r="NO25" s="80"/>
      <c r="NP25" s="80"/>
      <c r="NQ25" s="80"/>
      <c r="NR25" s="80"/>
      <c r="NS25" s="80"/>
      <c r="NT25" s="80"/>
      <c r="NU25" s="80"/>
      <c r="NV25" s="80"/>
      <c r="NW25" s="80"/>
      <c r="NX25" s="94"/>
    </row>
    <row r="26" spans="1:388" ht="13.5" customHeight="1">
      <c r="A26" s="2"/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4"/>
      <c r="NI26" s="2"/>
      <c r="NJ26" s="68" t="s">
        <v>17</v>
      </c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</row>
    <row r="27" spans="1:388" ht="13.5" customHeight="1">
      <c r="A27" s="2"/>
      <c r="B27" s="1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4"/>
      <c r="NI27" s="2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</row>
    <row r="28" spans="1:388" ht="13.5" customHeight="1">
      <c r="A28" s="2"/>
      <c r="B28" s="14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4"/>
      <c r="NI28" s="2"/>
      <c r="NJ28" s="73" t="s">
        <v>65</v>
      </c>
      <c r="NK28" s="81"/>
      <c r="NL28" s="81"/>
      <c r="NM28" s="81"/>
      <c r="NN28" s="81"/>
      <c r="NO28" s="81"/>
      <c r="NP28" s="81"/>
      <c r="NQ28" s="81"/>
      <c r="NR28" s="81"/>
      <c r="NS28" s="81"/>
      <c r="NT28" s="81"/>
      <c r="NU28" s="81"/>
      <c r="NV28" s="81"/>
      <c r="NW28" s="81"/>
      <c r="NX28" s="95"/>
    </row>
    <row r="29" spans="1:388" ht="13.5" customHeight="1">
      <c r="A29" s="2"/>
      <c r="B29" s="1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4"/>
      <c r="NI29" s="2"/>
      <c r="NJ29" s="74"/>
      <c r="NK29" s="82"/>
      <c r="NL29" s="82"/>
      <c r="NM29" s="82"/>
      <c r="NN29" s="82"/>
      <c r="NO29" s="82"/>
      <c r="NP29" s="82"/>
      <c r="NQ29" s="82"/>
      <c r="NR29" s="82"/>
      <c r="NS29" s="82"/>
      <c r="NT29" s="82"/>
      <c r="NU29" s="82"/>
      <c r="NV29" s="82"/>
      <c r="NW29" s="82"/>
      <c r="NX29" s="96"/>
    </row>
    <row r="30" spans="1:388" ht="13.5" customHeight="1">
      <c r="A30" s="2"/>
      <c r="B30" s="1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4"/>
      <c r="NI30" s="2"/>
      <c r="NJ30" s="71" t="s">
        <v>1</v>
      </c>
      <c r="NK30" s="79"/>
      <c r="NL30" s="79"/>
      <c r="NM30" s="79"/>
      <c r="NN30" s="79"/>
      <c r="NO30" s="79"/>
      <c r="NP30" s="79"/>
      <c r="NQ30" s="79"/>
      <c r="NR30" s="79"/>
      <c r="NS30" s="79"/>
      <c r="NT30" s="79"/>
      <c r="NU30" s="79"/>
      <c r="NV30" s="79"/>
      <c r="NW30" s="79"/>
      <c r="NX30" s="93"/>
    </row>
    <row r="31" spans="1:388" ht="13.5" customHeight="1">
      <c r="A31" s="2"/>
      <c r="B31" s="14"/>
      <c r="C31" s="22"/>
      <c r="D31" s="22"/>
      <c r="E31" s="22"/>
      <c r="F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4"/>
      <c r="NI31" s="2"/>
      <c r="NJ31" s="71"/>
      <c r="NK31" s="79"/>
      <c r="NL31" s="79"/>
      <c r="NM31" s="79"/>
      <c r="NN31" s="79"/>
      <c r="NO31" s="79"/>
      <c r="NP31" s="79"/>
      <c r="NQ31" s="79"/>
      <c r="NR31" s="79"/>
      <c r="NS31" s="79"/>
      <c r="NT31" s="79"/>
      <c r="NU31" s="79"/>
      <c r="NV31" s="79"/>
      <c r="NW31" s="79"/>
      <c r="NX31" s="93"/>
    </row>
    <row r="32" spans="1:388" ht="13.5" customHeight="1">
      <c r="A32" s="2"/>
      <c r="B32" s="14"/>
      <c r="D32" s="22"/>
      <c r="E32" s="22"/>
      <c r="F32" s="22"/>
      <c r="G32" s="29"/>
      <c r="H32" s="29"/>
      <c r="I32" s="29"/>
      <c r="J32" s="29"/>
      <c r="K32" s="29"/>
      <c r="L32" s="29"/>
      <c r="M32" s="29"/>
      <c r="N32" s="29"/>
      <c r="O32" s="29"/>
      <c r="P32" s="35">
        <f>データ!$B$11</f>
        <v>41275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46"/>
      <c r="AE32" s="35">
        <f>データ!$C$11</f>
        <v>41640</v>
      </c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46"/>
      <c r="AT32" s="35">
        <f>データ!$D$11</f>
        <v>42005</v>
      </c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46"/>
      <c r="BI32" s="35">
        <f>データ!$E$11</f>
        <v>42370</v>
      </c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46"/>
      <c r="BX32" s="35">
        <f>データ!$F$11</f>
        <v>42736</v>
      </c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46"/>
      <c r="CO32" s="22"/>
      <c r="CP32" s="22"/>
      <c r="CQ32" s="22"/>
      <c r="CR32" s="22"/>
      <c r="CS32" s="22"/>
      <c r="CT32" s="22"/>
      <c r="CU32" s="29"/>
      <c r="CV32" s="29"/>
      <c r="CW32" s="29"/>
      <c r="CX32" s="29"/>
      <c r="CY32" s="29"/>
      <c r="CZ32" s="29"/>
      <c r="DA32" s="29"/>
      <c r="DB32" s="29"/>
      <c r="DC32" s="29"/>
      <c r="DD32" s="35">
        <f>データ!$B$11</f>
        <v>41275</v>
      </c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46"/>
      <c r="DS32" s="35">
        <f>データ!$C$11</f>
        <v>41640</v>
      </c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46"/>
      <c r="EH32" s="35">
        <f>データ!$D$11</f>
        <v>42005</v>
      </c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46"/>
      <c r="EW32" s="35">
        <f>データ!$E$11</f>
        <v>42370</v>
      </c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46"/>
      <c r="FL32" s="35">
        <f>データ!$F$11</f>
        <v>42736</v>
      </c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46"/>
      <c r="GA32" s="22"/>
      <c r="GB32" s="22"/>
      <c r="GC32" s="22"/>
      <c r="GD32" s="22"/>
      <c r="GE32" s="22"/>
      <c r="GF32" s="22"/>
      <c r="GG32" s="22"/>
      <c r="GH32" s="22"/>
      <c r="GI32" s="29"/>
      <c r="GJ32" s="29"/>
      <c r="GK32" s="29"/>
      <c r="GL32" s="29"/>
      <c r="GM32" s="29"/>
      <c r="GN32" s="29"/>
      <c r="GO32" s="29"/>
      <c r="GP32" s="29"/>
      <c r="GQ32" s="29"/>
      <c r="GR32" s="35">
        <f>データ!$B$11</f>
        <v>41275</v>
      </c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46"/>
      <c r="HG32" s="35">
        <f>データ!$C$11</f>
        <v>41640</v>
      </c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46"/>
      <c r="HV32" s="35">
        <f>データ!$D$11</f>
        <v>42005</v>
      </c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46"/>
      <c r="IK32" s="35">
        <f>データ!$E$11</f>
        <v>42370</v>
      </c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46"/>
      <c r="IZ32" s="35">
        <f>データ!$F$11</f>
        <v>42736</v>
      </c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46"/>
      <c r="JO32" s="22"/>
      <c r="JP32" s="22"/>
      <c r="JQ32" s="22"/>
      <c r="JR32" s="22"/>
      <c r="JS32" s="22"/>
      <c r="JT32" s="22"/>
      <c r="JU32" s="22"/>
      <c r="JV32" s="22"/>
      <c r="JW32" s="29"/>
      <c r="JX32" s="29"/>
      <c r="JY32" s="29"/>
      <c r="JZ32" s="29"/>
      <c r="KA32" s="29"/>
      <c r="KB32" s="29"/>
      <c r="KC32" s="29"/>
      <c r="KD32" s="29"/>
      <c r="KE32" s="29"/>
      <c r="KF32" s="35">
        <f>データ!$B$11</f>
        <v>41275</v>
      </c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46"/>
      <c r="KU32" s="35">
        <f>データ!$C$11</f>
        <v>41640</v>
      </c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46"/>
      <c r="LJ32" s="35">
        <f>データ!$D$11</f>
        <v>42005</v>
      </c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46"/>
      <c r="LY32" s="35">
        <f>データ!$E$11</f>
        <v>42370</v>
      </c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46"/>
      <c r="MN32" s="35">
        <f>データ!$F$11</f>
        <v>42736</v>
      </c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46"/>
      <c r="ND32" s="22"/>
      <c r="NE32" s="22"/>
      <c r="NF32" s="22"/>
      <c r="NG32" s="22"/>
      <c r="NH32" s="4"/>
      <c r="NI32" s="2"/>
      <c r="NJ32" s="71"/>
      <c r="NK32" s="79"/>
      <c r="NL32" s="79"/>
      <c r="NM32" s="79"/>
      <c r="NN32" s="79"/>
      <c r="NO32" s="79"/>
      <c r="NP32" s="79"/>
      <c r="NQ32" s="79"/>
      <c r="NR32" s="79"/>
      <c r="NS32" s="79"/>
      <c r="NT32" s="79"/>
      <c r="NU32" s="79"/>
      <c r="NV32" s="79"/>
      <c r="NW32" s="79"/>
      <c r="NX32" s="93"/>
    </row>
    <row r="33" spans="1:388" ht="13.5" customHeight="1">
      <c r="A33" s="2"/>
      <c r="B33" s="14"/>
      <c r="D33" s="22"/>
      <c r="E33" s="22"/>
      <c r="F33" s="22"/>
      <c r="G33" s="30" t="s">
        <v>66</v>
      </c>
      <c r="H33" s="30"/>
      <c r="I33" s="30"/>
      <c r="J33" s="30"/>
      <c r="K33" s="30"/>
      <c r="L33" s="30"/>
      <c r="M33" s="30"/>
      <c r="N33" s="30"/>
      <c r="O33" s="30"/>
      <c r="P33" s="36">
        <f>データ!AH7</f>
        <v>100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7"/>
      <c r="AE33" s="36">
        <f>データ!AI7</f>
        <v>107.4</v>
      </c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47"/>
      <c r="AT33" s="36">
        <f>データ!AJ7</f>
        <v>107.7</v>
      </c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47"/>
      <c r="BI33" s="36">
        <f>データ!AK7</f>
        <v>102.4</v>
      </c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47"/>
      <c r="BX33" s="36">
        <f>データ!AL7</f>
        <v>105.7</v>
      </c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47"/>
      <c r="CO33" s="22"/>
      <c r="CP33" s="22"/>
      <c r="CQ33" s="22"/>
      <c r="CR33" s="22"/>
      <c r="CS33" s="22"/>
      <c r="CT33" s="22"/>
      <c r="CU33" s="30" t="s">
        <v>66</v>
      </c>
      <c r="CV33" s="30"/>
      <c r="CW33" s="30"/>
      <c r="CX33" s="30"/>
      <c r="CY33" s="30"/>
      <c r="CZ33" s="30"/>
      <c r="DA33" s="30"/>
      <c r="DB33" s="30"/>
      <c r="DC33" s="30"/>
      <c r="DD33" s="36">
        <f>データ!AS7</f>
        <v>100.5</v>
      </c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47"/>
      <c r="DS33" s="36">
        <f>データ!AT7</f>
        <v>104.2</v>
      </c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47"/>
      <c r="EH33" s="36">
        <f>データ!AU7</f>
        <v>104.7</v>
      </c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47"/>
      <c r="EW33" s="36">
        <f>データ!AV7</f>
        <v>99.8</v>
      </c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47"/>
      <c r="FL33" s="36">
        <f>データ!AW7</f>
        <v>101.8</v>
      </c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47"/>
      <c r="GA33" s="22"/>
      <c r="GB33" s="22"/>
      <c r="GC33" s="22"/>
      <c r="GD33" s="22"/>
      <c r="GE33" s="22"/>
      <c r="GF33" s="22"/>
      <c r="GG33" s="22"/>
      <c r="GH33" s="22"/>
      <c r="GI33" s="30" t="s">
        <v>66</v>
      </c>
      <c r="GJ33" s="30"/>
      <c r="GK33" s="30"/>
      <c r="GL33" s="30"/>
      <c r="GM33" s="30"/>
      <c r="GN33" s="30"/>
      <c r="GO33" s="30"/>
      <c r="GP33" s="30"/>
      <c r="GQ33" s="30"/>
      <c r="GR33" s="36">
        <f>データ!BD7</f>
        <v>8.8000000000000007</v>
      </c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47"/>
      <c r="HG33" s="36">
        <f>データ!BE7</f>
        <v>39.799999999999997</v>
      </c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47"/>
      <c r="HV33" s="36">
        <f>データ!BF7</f>
        <v>32.799999999999997</v>
      </c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47"/>
      <c r="IK33" s="36">
        <f>データ!BG7</f>
        <v>29.8</v>
      </c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47"/>
      <c r="IZ33" s="36">
        <f>データ!BH7</f>
        <v>21.8</v>
      </c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47"/>
      <c r="JO33" s="22"/>
      <c r="JP33" s="22"/>
      <c r="JQ33" s="22"/>
      <c r="JR33" s="22"/>
      <c r="JS33" s="22"/>
      <c r="JT33" s="22"/>
      <c r="JU33" s="22"/>
      <c r="JV33" s="22"/>
      <c r="JW33" s="30" t="s">
        <v>66</v>
      </c>
      <c r="JX33" s="30"/>
      <c r="JY33" s="30"/>
      <c r="JZ33" s="30"/>
      <c r="KA33" s="30"/>
      <c r="KB33" s="30"/>
      <c r="KC33" s="30"/>
      <c r="KD33" s="30"/>
      <c r="KE33" s="30"/>
      <c r="KF33" s="36">
        <f>データ!BO7</f>
        <v>81.5</v>
      </c>
      <c r="KG33" s="39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47"/>
      <c r="KU33" s="36">
        <f>データ!BP7</f>
        <v>81.2</v>
      </c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47"/>
      <c r="LJ33" s="36">
        <f>データ!BQ7</f>
        <v>77.3</v>
      </c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47"/>
      <c r="LY33" s="36">
        <f>データ!BR7</f>
        <v>78.5</v>
      </c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47"/>
      <c r="MN33" s="36">
        <f>データ!BS7</f>
        <v>86.8</v>
      </c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47"/>
      <c r="ND33" s="22"/>
      <c r="NE33" s="22"/>
      <c r="NF33" s="22"/>
      <c r="NG33" s="22"/>
      <c r="NH33" s="4"/>
      <c r="NI33" s="2"/>
      <c r="NJ33" s="71"/>
      <c r="NK33" s="79"/>
      <c r="NL33" s="79"/>
      <c r="NM33" s="79"/>
      <c r="NN33" s="79"/>
      <c r="NO33" s="79"/>
      <c r="NP33" s="79"/>
      <c r="NQ33" s="79"/>
      <c r="NR33" s="79"/>
      <c r="NS33" s="79"/>
      <c r="NT33" s="79"/>
      <c r="NU33" s="79"/>
      <c r="NV33" s="79"/>
      <c r="NW33" s="79"/>
      <c r="NX33" s="93"/>
    </row>
    <row r="34" spans="1:388" ht="13.5" customHeight="1">
      <c r="A34" s="2"/>
      <c r="B34" s="14"/>
      <c r="D34" s="22"/>
      <c r="E34" s="22"/>
      <c r="F34" s="22"/>
      <c r="G34" s="30" t="s">
        <v>14</v>
      </c>
      <c r="H34" s="30"/>
      <c r="I34" s="30"/>
      <c r="J34" s="30"/>
      <c r="K34" s="30"/>
      <c r="L34" s="30"/>
      <c r="M34" s="30"/>
      <c r="N34" s="30"/>
      <c r="O34" s="30"/>
      <c r="P34" s="36">
        <f>データ!AM7</f>
        <v>96.3</v>
      </c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47"/>
      <c r="AE34" s="36">
        <f>データ!AN7</f>
        <v>96.9</v>
      </c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7"/>
      <c r="AT34" s="36">
        <f>データ!AO7</f>
        <v>98.3</v>
      </c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47"/>
      <c r="BI34" s="36">
        <f>データ!AP7</f>
        <v>96.7</v>
      </c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47"/>
      <c r="BX34" s="36">
        <f>データ!AQ7</f>
        <v>96.6</v>
      </c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47"/>
      <c r="CO34" s="22"/>
      <c r="CP34" s="22"/>
      <c r="CQ34" s="22"/>
      <c r="CR34" s="22"/>
      <c r="CS34" s="22"/>
      <c r="CT34" s="22"/>
      <c r="CU34" s="30" t="s">
        <v>14</v>
      </c>
      <c r="CV34" s="30"/>
      <c r="CW34" s="30"/>
      <c r="CX34" s="30"/>
      <c r="CY34" s="30"/>
      <c r="CZ34" s="30"/>
      <c r="DA34" s="30"/>
      <c r="DB34" s="30"/>
      <c r="DC34" s="30"/>
      <c r="DD34" s="36">
        <f>データ!AX7</f>
        <v>86.6</v>
      </c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47"/>
      <c r="DS34" s="36">
        <f>データ!AY7</f>
        <v>85.4</v>
      </c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47"/>
      <c r="EH34" s="36">
        <f>データ!AZ7</f>
        <v>85.3</v>
      </c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47"/>
      <c r="EW34" s="36">
        <f>データ!BA7</f>
        <v>84.2</v>
      </c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47"/>
      <c r="FL34" s="36">
        <f>データ!BB7</f>
        <v>83.9</v>
      </c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47"/>
      <c r="GA34" s="22"/>
      <c r="GB34" s="22"/>
      <c r="GC34" s="22"/>
      <c r="GD34" s="22"/>
      <c r="GE34" s="22"/>
      <c r="GF34" s="22"/>
      <c r="GG34" s="22"/>
      <c r="GH34" s="22"/>
      <c r="GI34" s="30" t="s">
        <v>14</v>
      </c>
      <c r="GJ34" s="30"/>
      <c r="GK34" s="30"/>
      <c r="GL34" s="30"/>
      <c r="GM34" s="30"/>
      <c r="GN34" s="30"/>
      <c r="GO34" s="30"/>
      <c r="GP34" s="30"/>
      <c r="GQ34" s="30"/>
      <c r="GR34" s="36">
        <f>データ!BI7</f>
        <v>121</v>
      </c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47"/>
      <c r="HG34" s="36">
        <f>データ!BJ7</f>
        <v>112.9</v>
      </c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47"/>
      <c r="HV34" s="36">
        <f>データ!BK7</f>
        <v>118.9</v>
      </c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47"/>
      <c r="IK34" s="36">
        <f>データ!BL7</f>
        <v>119.5</v>
      </c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47"/>
      <c r="IZ34" s="36">
        <f>データ!BM7</f>
        <v>116.9</v>
      </c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47"/>
      <c r="JO34" s="22"/>
      <c r="JP34" s="22"/>
      <c r="JQ34" s="22"/>
      <c r="JR34" s="22"/>
      <c r="JS34" s="22"/>
      <c r="JT34" s="22"/>
      <c r="JU34" s="22"/>
      <c r="JV34" s="22"/>
      <c r="JW34" s="30" t="s">
        <v>14</v>
      </c>
      <c r="JX34" s="30"/>
      <c r="JY34" s="30"/>
      <c r="JZ34" s="30"/>
      <c r="KA34" s="30"/>
      <c r="KB34" s="30"/>
      <c r="KC34" s="30"/>
      <c r="KD34" s="30"/>
      <c r="KE34" s="30"/>
      <c r="KF34" s="36">
        <f>データ!BT7</f>
        <v>68.5</v>
      </c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47"/>
      <c r="KU34" s="36">
        <f>データ!BU7</f>
        <v>68.3</v>
      </c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47"/>
      <c r="LJ34" s="36">
        <f>データ!BV7</f>
        <v>67.900000000000006</v>
      </c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47"/>
      <c r="LY34" s="36">
        <f>データ!BW7</f>
        <v>69.8</v>
      </c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47"/>
      <c r="MN34" s="36">
        <f>データ!BX7</f>
        <v>69.7</v>
      </c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47"/>
      <c r="ND34" s="22"/>
      <c r="NE34" s="22"/>
      <c r="NF34" s="22"/>
      <c r="NG34" s="22"/>
      <c r="NH34" s="4"/>
      <c r="NI34" s="2"/>
      <c r="NJ34" s="71"/>
      <c r="NK34" s="79"/>
      <c r="NL34" s="79"/>
      <c r="NM34" s="79"/>
      <c r="NN34" s="79"/>
      <c r="NO34" s="79"/>
      <c r="NP34" s="79"/>
      <c r="NQ34" s="79"/>
      <c r="NR34" s="79"/>
      <c r="NS34" s="79"/>
      <c r="NT34" s="79"/>
      <c r="NU34" s="79"/>
      <c r="NV34" s="79"/>
      <c r="NW34" s="79"/>
      <c r="NX34" s="93"/>
    </row>
    <row r="35" spans="1:388" ht="13.5" customHeight="1">
      <c r="A35" s="2"/>
      <c r="B35" s="1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4"/>
      <c r="NI35" s="2"/>
      <c r="NJ35" s="71"/>
      <c r="NK35" s="79"/>
      <c r="NL35" s="79"/>
      <c r="NM35" s="79"/>
      <c r="NN35" s="79"/>
      <c r="NO35" s="79"/>
      <c r="NP35" s="79"/>
      <c r="NQ35" s="79"/>
      <c r="NR35" s="79"/>
      <c r="NS35" s="79"/>
      <c r="NT35" s="79"/>
      <c r="NU35" s="79"/>
      <c r="NV35" s="79"/>
      <c r="NW35" s="79"/>
      <c r="NX35" s="93"/>
    </row>
    <row r="36" spans="1:388" ht="13.5" customHeight="1">
      <c r="A36" s="2"/>
      <c r="B36" s="14"/>
      <c r="C36" s="23"/>
      <c r="D36" s="22"/>
      <c r="E36" s="26" t="s">
        <v>40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2"/>
      <c r="CQ36" s="22"/>
      <c r="CR36" s="22"/>
      <c r="CS36" s="26" t="s">
        <v>67</v>
      </c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3"/>
      <c r="GE36" s="23"/>
      <c r="GF36" s="23"/>
      <c r="GG36" s="26" t="s">
        <v>68</v>
      </c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2"/>
      <c r="JS36" s="22"/>
      <c r="JT36" s="22"/>
      <c r="JU36" s="26" t="s">
        <v>29</v>
      </c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3"/>
      <c r="NF36" s="23"/>
      <c r="NG36" s="23"/>
      <c r="NH36" s="4"/>
      <c r="NI36" s="2"/>
      <c r="NJ36" s="71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93"/>
    </row>
    <row r="37" spans="1:388" ht="13.5" customHeight="1">
      <c r="A37" s="2"/>
      <c r="B37" s="14"/>
      <c r="C37" s="23"/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2"/>
      <c r="CQ37" s="22"/>
      <c r="CR37" s="22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3"/>
      <c r="GE37" s="23"/>
      <c r="GF37" s="23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2"/>
      <c r="JS37" s="22"/>
      <c r="JT37" s="22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3"/>
      <c r="NF37" s="23"/>
      <c r="NG37" s="23"/>
      <c r="NH37" s="4"/>
      <c r="NI37" s="2"/>
      <c r="NJ37" s="71"/>
      <c r="NK37" s="79"/>
      <c r="NL37" s="79"/>
      <c r="NM37" s="79"/>
      <c r="NN37" s="79"/>
      <c r="NO37" s="79"/>
      <c r="NP37" s="79"/>
      <c r="NQ37" s="79"/>
      <c r="NR37" s="79"/>
      <c r="NS37" s="79"/>
      <c r="NT37" s="79"/>
      <c r="NU37" s="79"/>
      <c r="NV37" s="79"/>
      <c r="NW37" s="79"/>
      <c r="NX37" s="93"/>
    </row>
    <row r="38" spans="1:388" ht="13.5" customHeight="1">
      <c r="A38" s="2"/>
      <c r="B38" s="14"/>
      <c r="C38" s="21"/>
      <c r="D38" s="22"/>
      <c r="E38" s="22"/>
      <c r="F38" s="22"/>
      <c r="G38" s="22"/>
      <c r="H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2"/>
      <c r="GQ38" s="22"/>
      <c r="GR38" s="21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62"/>
      <c r="NI38" s="2"/>
      <c r="NJ38" s="71"/>
      <c r="NK38" s="79"/>
      <c r="NL38" s="79"/>
      <c r="NM38" s="79"/>
      <c r="NN38" s="79"/>
      <c r="NO38" s="79"/>
      <c r="NP38" s="79"/>
      <c r="NQ38" s="79"/>
      <c r="NR38" s="79"/>
      <c r="NS38" s="79"/>
      <c r="NT38" s="79"/>
      <c r="NU38" s="79"/>
      <c r="NV38" s="79"/>
      <c r="NW38" s="79"/>
      <c r="NX38" s="93"/>
    </row>
    <row r="39" spans="1:388" ht="13.5" customHeight="1">
      <c r="A39" s="2"/>
      <c r="B39" s="14"/>
      <c r="C39" s="21"/>
      <c r="D39" s="22"/>
      <c r="E39" s="22"/>
      <c r="F39" s="22"/>
      <c r="G39" s="22"/>
      <c r="H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2"/>
      <c r="GQ39" s="22"/>
      <c r="GR39" s="21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62"/>
      <c r="NI39" s="2"/>
      <c r="NJ39" s="71"/>
      <c r="NK39" s="79"/>
      <c r="NL39" s="79"/>
      <c r="NM39" s="79"/>
      <c r="NN39" s="79"/>
      <c r="NO39" s="79"/>
      <c r="NP39" s="79"/>
      <c r="NQ39" s="79"/>
      <c r="NR39" s="79"/>
      <c r="NS39" s="79"/>
      <c r="NT39" s="79"/>
      <c r="NU39" s="79"/>
      <c r="NV39" s="79"/>
      <c r="NW39" s="79"/>
      <c r="NX39" s="93"/>
    </row>
    <row r="40" spans="1:388" ht="13.5" customHeight="1">
      <c r="A40" s="2"/>
      <c r="B40" s="1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62"/>
      <c r="NI40" s="2"/>
      <c r="NJ40" s="71"/>
      <c r="NK40" s="79"/>
      <c r="NL40" s="79"/>
      <c r="NM40" s="79"/>
      <c r="NN40" s="79"/>
      <c r="NO40" s="79"/>
      <c r="NP40" s="79"/>
      <c r="NQ40" s="79"/>
      <c r="NR40" s="79"/>
      <c r="NS40" s="79"/>
      <c r="NT40" s="79"/>
      <c r="NU40" s="79"/>
      <c r="NV40" s="79"/>
      <c r="NW40" s="79"/>
      <c r="NX40" s="93"/>
    </row>
    <row r="41" spans="1:388" ht="13.5" customHeight="1">
      <c r="A41" s="2"/>
      <c r="B41" s="1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3"/>
      <c r="DD41" s="23"/>
      <c r="DE41" s="22"/>
      <c r="DF41" s="22"/>
      <c r="DG41" s="22"/>
      <c r="DH41" s="22"/>
      <c r="DI41" s="22"/>
      <c r="DJ41" s="22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2"/>
      <c r="NH41" s="4"/>
      <c r="NI41" s="2"/>
      <c r="NJ41" s="71"/>
      <c r="NK41" s="79"/>
      <c r="NL41" s="79"/>
      <c r="NM41" s="79"/>
      <c r="NN41" s="79"/>
      <c r="NO41" s="79"/>
      <c r="NP41" s="79"/>
      <c r="NQ41" s="79"/>
      <c r="NR41" s="79"/>
      <c r="NS41" s="79"/>
      <c r="NT41" s="79"/>
      <c r="NU41" s="79"/>
      <c r="NV41" s="79"/>
      <c r="NW41" s="79"/>
      <c r="NX41" s="93"/>
    </row>
    <row r="42" spans="1:388" ht="13.5" customHeight="1">
      <c r="A42" s="2"/>
      <c r="B42" s="1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3"/>
      <c r="DD42" s="23"/>
      <c r="DE42" s="22"/>
      <c r="DF42" s="22"/>
      <c r="DG42" s="22"/>
      <c r="DH42" s="22"/>
      <c r="DI42" s="22"/>
      <c r="DJ42" s="22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2"/>
      <c r="NH42" s="4"/>
      <c r="NI42" s="2"/>
      <c r="NJ42" s="71"/>
      <c r="NK42" s="79"/>
      <c r="NL42" s="79"/>
      <c r="NM42" s="79"/>
      <c r="NN42" s="79"/>
      <c r="NO42" s="79"/>
      <c r="NP42" s="79"/>
      <c r="NQ42" s="79"/>
      <c r="NR42" s="79"/>
      <c r="NS42" s="79"/>
      <c r="NT42" s="79"/>
      <c r="NU42" s="79"/>
      <c r="NV42" s="79"/>
      <c r="NW42" s="79"/>
      <c r="NX42" s="93"/>
    </row>
    <row r="43" spans="1:388" ht="13.5" customHeight="1">
      <c r="A43" s="2"/>
      <c r="B43" s="1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4"/>
      <c r="NI43" s="2"/>
      <c r="NJ43" s="71"/>
      <c r="NK43" s="79"/>
      <c r="NL43" s="79"/>
      <c r="NM43" s="79"/>
      <c r="NN43" s="79"/>
      <c r="NO43" s="79"/>
      <c r="NP43" s="79"/>
      <c r="NQ43" s="79"/>
      <c r="NR43" s="79"/>
      <c r="NS43" s="79"/>
      <c r="NT43" s="79"/>
      <c r="NU43" s="79"/>
      <c r="NV43" s="79"/>
      <c r="NW43" s="79"/>
      <c r="NX43" s="93"/>
    </row>
    <row r="44" spans="1:388" ht="13.5" customHeight="1">
      <c r="A44" s="2"/>
      <c r="B44" s="1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4"/>
      <c r="NI44" s="2"/>
      <c r="NJ44" s="71"/>
      <c r="NK44" s="79"/>
      <c r="NL44" s="79"/>
      <c r="NM44" s="79"/>
      <c r="NN44" s="79"/>
      <c r="NO44" s="79"/>
      <c r="NP44" s="79"/>
      <c r="NQ44" s="79"/>
      <c r="NR44" s="79"/>
      <c r="NS44" s="79"/>
      <c r="NT44" s="79"/>
      <c r="NU44" s="79"/>
      <c r="NV44" s="79"/>
      <c r="NW44" s="79"/>
      <c r="NX44" s="93"/>
    </row>
    <row r="45" spans="1:388" ht="13.5" customHeight="1">
      <c r="A45" s="2"/>
      <c r="B45" s="1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4"/>
      <c r="NI45" s="2"/>
      <c r="NJ45" s="71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93"/>
    </row>
    <row r="46" spans="1:388" ht="13.5" customHeight="1">
      <c r="A46" s="2"/>
      <c r="B46" s="1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4"/>
      <c r="NI46" s="2"/>
      <c r="NJ46" s="72"/>
      <c r="NK46" s="80"/>
      <c r="NL46" s="80"/>
      <c r="NM46" s="80"/>
      <c r="NN46" s="80"/>
      <c r="NO46" s="80"/>
      <c r="NP46" s="80"/>
      <c r="NQ46" s="80"/>
      <c r="NR46" s="80"/>
      <c r="NS46" s="80"/>
      <c r="NT46" s="80"/>
      <c r="NU46" s="80"/>
      <c r="NV46" s="80"/>
      <c r="NW46" s="80"/>
      <c r="NX46" s="94"/>
    </row>
    <row r="47" spans="1:388" ht="13.5" customHeight="1">
      <c r="A47" s="2"/>
      <c r="B47" s="1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4"/>
      <c r="NI47" s="2"/>
      <c r="NJ47" s="73" t="s">
        <v>69</v>
      </c>
      <c r="NK47" s="81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1"/>
      <c r="NW47" s="81"/>
      <c r="NX47" s="95"/>
    </row>
    <row r="48" spans="1:388" ht="13.5" customHeight="1">
      <c r="A48" s="2"/>
      <c r="B48" s="1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4"/>
      <c r="NI48" s="2"/>
      <c r="NJ48" s="74"/>
      <c r="NK48" s="82"/>
      <c r="NL48" s="82"/>
      <c r="NM48" s="82"/>
      <c r="NN48" s="82"/>
      <c r="NO48" s="82"/>
      <c r="NP48" s="82"/>
      <c r="NQ48" s="82"/>
      <c r="NR48" s="82"/>
      <c r="NS48" s="82"/>
      <c r="NT48" s="82"/>
      <c r="NU48" s="82"/>
      <c r="NV48" s="82"/>
      <c r="NW48" s="82"/>
      <c r="NX48" s="96"/>
    </row>
    <row r="49" spans="1:388" ht="13.5" customHeight="1">
      <c r="A49" s="2"/>
      <c r="B49" s="1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4"/>
      <c r="NI49" s="2"/>
      <c r="NJ49" s="71" t="s">
        <v>144</v>
      </c>
      <c r="NK49" s="79"/>
      <c r="NL49" s="79"/>
      <c r="NM49" s="79"/>
      <c r="NN49" s="79"/>
      <c r="NO49" s="79"/>
      <c r="NP49" s="79"/>
      <c r="NQ49" s="79"/>
      <c r="NR49" s="79"/>
      <c r="NS49" s="79"/>
      <c r="NT49" s="79"/>
      <c r="NU49" s="79"/>
      <c r="NV49" s="79"/>
      <c r="NW49" s="79"/>
      <c r="NX49" s="93"/>
    </row>
    <row r="50" spans="1:388" ht="13.5" customHeight="1">
      <c r="A50" s="2"/>
      <c r="B50" s="1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4"/>
      <c r="NI50" s="2"/>
      <c r="NJ50" s="71"/>
      <c r="NK50" s="79"/>
      <c r="NL50" s="79"/>
      <c r="NM50" s="79"/>
      <c r="NN50" s="79"/>
      <c r="NO50" s="79"/>
      <c r="NP50" s="79"/>
      <c r="NQ50" s="79"/>
      <c r="NR50" s="79"/>
      <c r="NS50" s="79"/>
      <c r="NT50" s="79"/>
      <c r="NU50" s="79"/>
      <c r="NV50" s="79"/>
      <c r="NW50" s="79"/>
      <c r="NX50" s="93"/>
    </row>
    <row r="51" spans="1:388" ht="13.5" customHeight="1">
      <c r="A51" s="2"/>
      <c r="B51" s="1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4"/>
      <c r="NI51" s="2"/>
      <c r="NJ51" s="71"/>
      <c r="NK51" s="79"/>
      <c r="NL51" s="79"/>
      <c r="NM51" s="79"/>
      <c r="NN51" s="79"/>
      <c r="NO51" s="79"/>
      <c r="NP51" s="79"/>
      <c r="NQ51" s="79"/>
      <c r="NR51" s="79"/>
      <c r="NS51" s="79"/>
      <c r="NT51" s="79"/>
      <c r="NU51" s="79"/>
      <c r="NV51" s="79"/>
      <c r="NW51" s="79"/>
      <c r="NX51" s="93"/>
    </row>
    <row r="52" spans="1:388" ht="13.5" customHeight="1">
      <c r="A52" s="2"/>
      <c r="B52" s="1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4"/>
      <c r="NI52" s="2"/>
      <c r="NJ52" s="71"/>
      <c r="NK52" s="79"/>
      <c r="NL52" s="79"/>
      <c r="NM52" s="79"/>
      <c r="NN52" s="79"/>
      <c r="NO52" s="79"/>
      <c r="NP52" s="79"/>
      <c r="NQ52" s="79"/>
      <c r="NR52" s="79"/>
      <c r="NS52" s="79"/>
      <c r="NT52" s="79"/>
      <c r="NU52" s="79"/>
      <c r="NV52" s="79"/>
      <c r="NW52" s="79"/>
      <c r="NX52" s="93"/>
    </row>
    <row r="53" spans="1:388" ht="13.5" customHeight="1">
      <c r="A53" s="2"/>
      <c r="B53" s="14"/>
      <c r="C53" s="22"/>
      <c r="D53" s="22"/>
      <c r="E53" s="22"/>
      <c r="F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4"/>
      <c r="NI53" s="2"/>
      <c r="NJ53" s="71"/>
      <c r="NK53" s="79"/>
      <c r="NL53" s="79"/>
      <c r="NM53" s="79"/>
      <c r="NN53" s="79"/>
      <c r="NO53" s="79"/>
      <c r="NP53" s="79"/>
      <c r="NQ53" s="79"/>
      <c r="NR53" s="79"/>
      <c r="NS53" s="79"/>
      <c r="NT53" s="79"/>
      <c r="NU53" s="79"/>
      <c r="NV53" s="79"/>
      <c r="NW53" s="79"/>
      <c r="NX53" s="93"/>
    </row>
    <row r="54" spans="1:388" ht="13.5" customHeight="1">
      <c r="A54" s="2"/>
      <c r="B54" s="14"/>
      <c r="C54" s="22"/>
      <c r="D54" s="22"/>
      <c r="E54" s="22"/>
      <c r="F54" s="22"/>
      <c r="G54" s="29"/>
      <c r="H54" s="29"/>
      <c r="I54" s="29"/>
      <c r="J54" s="29"/>
      <c r="K54" s="29"/>
      <c r="L54" s="29"/>
      <c r="M54" s="29"/>
      <c r="N54" s="29"/>
      <c r="O54" s="29"/>
      <c r="P54" s="35">
        <f>データ!$B$11</f>
        <v>41275</v>
      </c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46"/>
      <c r="AE54" s="35">
        <f>データ!$C$11</f>
        <v>41640</v>
      </c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46"/>
      <c r="AT54" s="35">
        <f>データ!$D$11</f>
        <v>42005</v>
      </c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46"/>
      <c r="BI54" s="35">
        <f>データ!$E$11</f>
        <v>42370</v>
      </c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46"/>
      <c r="BX54" s="35">
        <f>データ!$F$11</f>
        <v>42736</v>
      </c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46"/>
      <c r="CO54" s="22"/>
      <c r="CP54" s="22"/>
      <c r="CQ54" s="22"/>
      <c r="CR54" s="22"/>
      <c r="CS54" s="22"/>
      <c r="CT54" s="22"/>
      <c r="CU54" s="29"/>
      <c r="CV54" s="29"/>
      <c r="CW54" s="29"/>
      <c r="CX54" s="29"/>
      <c r="CY54" s="29"/>
      <c r="CZ54" s="29"/>
      <c r="DA54" s="29"/>
      <c r="DB54" s="29"/>
      <c r="DC54" s="29"/>
      <c r="DD54" s="35">
        <f>データ!$B$11</f>
        <v>41275</v>
      </c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46"/>
      <c r="DS54" s="35">
        <f>データ!$C$11</f>
        <v>41640</v>
      </c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46"/>
      <c r="EH54" s="35">
        <f>データ!$D$11</f>
        <v>42005</v>
      </c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46"/>
      <c r="EW54" s="35">
        <f>データ!$E$11</f>
        <v>42370</v>
      </c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46"/>
      <c r="FL54" s="35">
        <f>データ!$F$11</f>
        <v>42736</v>
      </c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46"/>
      <c r="GA54" s="22"/>
      <c r="GB54" s="22"/>
      <c r="GC54" s="22"/>
      <c r="GD54" s="22"/>
      <c r="GE54" s="22"/>
      <c r="GF54" s="22"/>
      <c r="GG54" s="22"/>
      <c r="GH54" s="22"/>
      <c r="GI54" s="29"/>
      <c r="GJ54" s="29"/>
      <c r="GK54" s="29"/>
      <c r="GL54" s="29"/>
      <c r="GM54" s="29"/>
      <c r="GN54" s="29"/>
      <c r="GO54" s="29"/>
      <c r="GP54" s="29"/>
      <c r="GQ54" s="29"/>
      <c r="GR54" s="35">
        <f>データ!$B$11</f>
        <v>41275</v>
      </c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46"/>
      <c r="HG54" s="35">
        <f>データ!$C$11</f>
        <v>41640</v>
      </c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46"/>
      <c r="HV54" s="35">
        <f>データ!$D$11</f>
        <v>42005</v>
      </c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46"/>
      <c r="IK54" s="35">
        <f>データ!$E$11</f>
        <v>42370</v>
      </c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46"/>
      <c r="IZ54" s="35">
        <f>データ!$F$11</f>
        <v>42736</v>
      </c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46"/>
      <c r="JO54" s="22"/>
      <c r="JP54" s="22"/>
      <c r="JQ54" s="22"/>
      <c r="JR54" s="22"/>
      <c r="JS54" s="22"/>
      <c r="JT54" s="22"/>
      <c r="JU54" s="22"/>
      <c r="JV54" s="22"/>
      <c r="JW54" s="29"/>
      <c r="JX54" s="29"/>
      <c r="JY54" s="29"/>
      <c r="JZ54" s="29"/>
      <c r="KA54" s="29"/>
      <c r="KB54" s="29"/>
      <c r="KC54" s="29"/>
      <c r="KD54" s="29"/>
      <c r="KE54" s="29"/>
      <c r="KF54" s="35">
        <f>データ!$B$11</f>
        <v>41275</v>
      </c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46"/>
      <c r="KU54" s="35">
        <f>データ!$C$11</f>
        <v>41640</v>
      </c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46"/>
      <c r="LJ54" s="35">
        <f>データ!$D$11</f>
        <v>42005</v>
      </c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46"/>
      <c r="LY54" s="35">
        <f>データ!$E$11</f>
        <v>42370</v>
      </c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46"/>
      <c r="MN54" s="35">
        <f>データ!$F$11</f>
        <v>42736</v>
      </c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46"/>
      <c r="NC54" s="22"/>
      <c r="ND54" s="22"/>
      <c r="NE54" s="22"/>
      <c r="NF54" s="22"/>
      <c r="NG54" s="22"/>
      <c r="NH54" s="4"/>
      <c r="NI54" s="2"/>
      <c r="NJ54" s="71"/>
      <c r="NK54" s="79"/>
      <c r="NL54" s="79"/>
      <c r="NM54" s="79"/>
      <c r="NN54" s="79"/>
      <c r="NO54" s="79"/>
      <c r="NP54" s="79"/>
      <c r="NQ54" s="79"/>
      <c r="NR54" s="79"/>
      <c r="NS54" s="79"/>
      <c r="NT54" s="79"/>
      <c r="NU54" s="79"/>
      <c r="NV54" s="79"/>
      <c r="NW54" s="79"/>
      <c r="NX54" s="93"/>
    </row>
    <row r="55" spans="1:388" ht="13.5" customHeight="1">
      <c r="A55" s="2"/>
      <c r="B55" s="14"/>
      <c r="C55" s="22"/>
      <c r="D55" s="22"/>
      <c r="E55" s="22"/>
      <c r="F55" s="22"/>
      <c r="G55" s="30" t="s">
        <v>66</v>
      </c>
      <c r="H55" s="30"/>
      <c r="I55" s="30"/>
      <c r="J55" s="30"/>
      <c r="K55" s="30"/>
      <c r="L55" s="30"/>
      <c r="M55" s="30"/>
      <c r="N55" s="30"/>
      <c r="O55" s="30"/>
      <c r="P55" s="37">
        <f>データ!BZ7</f>
        <v>35948</v>
      </c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8"/>
      <c r="AE55" s="37">
        <f>データ!CA7</f>
        <v>36424</v>
      </c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8"/>
      <c r="AT55" s="37">
        <f>データ!CB7</f>
        <v>37217</v>
      </c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8"/>
      <c r="BI55" s="37">
        <f>データ!CC7</f>
        <v>37027</v>
      </c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8"/>
      <c r="BX55" s="37">
        <f>データ!CD7</f>
        <v>38186</v>
      </c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8"/>
      <c r="CO55" s="22"/>
      <c r="CP55" s="22"/>
      <c r="CQ55" s="22"/>
      <c r="CR55" s="22"/>
      <c r="CS55" s="22"/>
      <c r="CT55" s="22"/>
      <c r="CU55" s="30" t="s">
        <v>66</v>
      </c>
      <c r="CV55" s="30"/>
      <c r="CW55" s="30"/>
      <c r="CX55" s="30"/>
      <c r="CY55" s="30"/>
      <c r="CZ55" s="30"/>
      <c r="DA55" s="30"/>
      <c r="DB55" s="30"/>
      <c r="DC55" s="30"/>
      <c r="DD55" s="37">
        <f>データ!CK7</f>
        <v>9792</v>
      </c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8"/>
      <c r="DS55" s="37">
        <f>データ!CL7</f>
        <v>10320</v>
      </c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8"/>
      <c r="EH55" s="37">
        <f>データ!CM7</f>
        <v>9988</v>
      </c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8"/>
      <c r="EW55" s="37">
        <f>データ!CN7</f>
        <v>9341</v>
      </c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8"/>
      <c r="FL55" s="37">
        <f>データ!CO7</f>
        <v>9261</v>
      </c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8"/>
      <c r="GA55" s="22"/>
      <c r="GB55" s="22"/>
      <c r="GC55" s="22"/>
      <c r="GD55" s="22"/>
      <c r="GE55" s="22"/>
      <c r="GF55" s="22"/>
      <c r="GG55" s="22"/>
      <c r="GH55" s="22"/>
      <c r="GI55" s="30" t="s">
        <v>66</v>
      </c>
      <c r="GJ55" s="30"/>
      <c r="GK55" s="30"/>
      <c r="GL55" s="30"/>
      <c r="GM55" s="30"/>
      <c r="GN55" s="30"/>
      <c r="GO55" s="30"/>
      <c r="GP55" s="30"/>
      <c r="GQ55" s="30"/>
      <c r="GR55" s="36">
        <f>データ!CV7</f>
        <v>54.9</v>
      </c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47"/>
      <c r="HG55" s="36">
        <f>データ!CW7</f>
        <v>53.9</v>
      </c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47"/>
      <c r="HV55" s="36">
        <f>データ!CX7</f>
        <v>54.2</v>
      </c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47"/>
      <c r="IK55" s="36">
        <f>データ!CY7</f>
        <v>59</v>
      </c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47"/>
      <c r="IZ55" s="36">
        <f>データ!CZ7</f>
        <v>57.9</v>
      </c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47"/>
      <c r="JO55" s="22"/>
      <c r="JP55" s="22"/>
      <c r="JQ55" s="22"/>
      <c r="JR55" s="22"/>
      <c r="JS55" s="22"/>
      <c r="JT55" s="22"/>
      <c r="JU55" s="22"/>
      <c r="JV55" s="22"/>
      <c r="JW55" s="30" t="s">
        <v>66</v>
      </c>
      <c r="JX55" s="30"/>
      <c r="JY55" s="30"/>
      <c r="JZ55" s="30"/>
      <c r="KA55" s="30"/>
      <c r="KB55" s="30"/>
      <c r="KC55" s="30"/>
      <c r="KD55" s="30"/>
      <c r="KE55" s="30"/>
      <c r="KF55" s="36">
        <f>データ!DG7</f>
        <v>15.7</v>
      </c>
      <c r="KG55" s="39"/>
      <c r="KH55" s="39"/>
      <c r="KI55" s="39"/>
      <c r="KJ55" s="39"/>
      <c r="KK55" s="39"/>
      <c r="KL55" s="39"/>
      <c r="KM55" s="39"/>
      <c r="KN55" s="39"/>
      <c r="KO55" s="39"/>
      <c r="KP55" s="39"/>
      <c r="KQ55" s="39"/>
      <c r="KR55" s="39"/>
      <c r="KS55" s="39"/>
      <c r="KT55" s="47"/>
      <c r="KU55" s="36">
        <f>データ!DH7</f>
        <v>15.2</v>
      </c>
      <c r="KV55" s="39"/>
      <c r="KW55" s="39"/>
      <c r="KX55" s="39"/>
      <c r="KY55" s="39"/>
      <c r="KZ55" s="39"/>
      <c r="LA55" s="39"/>
      <c r="LB55" s="39"/>
      <c r="LC55" s="39"/>
      <c r="LD55" s="39"/>
      <c r="LE55" s="39"/>
      <c r="LF55" s="39"/>
      <c r="LG55" s="39"/>
      <c r="LH55" s="39"/>
      <c r="LI55" s="47"/>
      <c r="LJ55" s="36">
        <f>データ!DI7</f>
        <v>13.9</v>
      </c>
      <c r="LK55" s="39"/>
      <c r="LL55" s="39"/>
      <c r="LM55" s="39"/>
      <c r="LN55" s="39"/>
      <c r="LO55" s="39"/>
      <c r="LP55" s="39"/>
      <c r="LQ55" s="39"/>
      <c r="LR55" s="39"/>
      <c r="LS55" s="39"/>
      <c r="LT55" s="39"/>
      <c r="LU55" s="39"/>
      <c r="LV55" s="39"/>
      <c r="LW55" s="39"/>
      <c r="LX55" s="47"/>
      <c r="LY55" s="36">
        <f>データ!DJ7</f>
        <v>12.5</v>
      </c>
      <c r="LZ55" s="39"/>
      <c r="MA55" s="39"/>
      <c r="MB55" s="39"/>
      <c r="MC55" s="39"/>
      <c r="MD55" s="39"/>
      <c r="ME55" s="39"/>
      <c r="MF55" s="39"/>
      <c r="MG55" s="39"/>
      <c r="MH55" s="39"/>
      <c r="MI55" s="39"/>
      <c r="MJ55" s="39"/>
      <c r="MK55" s="39"/>
      <c r="ML55" s="39"/>
      <c r="MM55" s="47"/>
      <c r="MN55" s="36">
        <f>データ!DK7</f>
        <v>13</v>
      </c>
      <c r="MO55" s="39"/>
      <c r="MP55" s="39"/>
      <c r="MQ55" s="39"/>
      <c r="MR55" s="39"/>
      <c r="MS55" s="39"/>
      <c r="MT55" s="39"/>
      <c r="MU55" s="39"/>
      <c r="MV55" s="39"/>
      <c r="MW55" s="39"/>
      <c r="MX55" s="39"/>
      <c r="MY55" s="39"/>
      <c r="MZ55" s="39"/>
      <c r="NA55" s="39"/>
      <c r="NB55" s="47"/>
      <c r="NC55" s="22"/>
      <c r="ND55" s="22"/>
      <c r="NE55" s="22"/>
      <c r="NF55" s="22"/>
      <c r="NG55" s="22"/>
      <c r="NH55" s="4"/>
      <c r="NI55" s="2"/>
      <c r="NJ55" s="71"/>
      <c r="NK55" s="79"/>
      <c r="NL55" s="79"/>
      <c r="NM55" s="79"/>
      <c r="NN55" s="79"/>
      <c r="NO55" s="79"/>
      <c r="NP55" s="79"/>
      <c r="NQ55" s="79"/>
      <c r="NR55" s="79"/>
      <c r="NS55" s="79"/>
      <c r="NT55" s="79"/>
      <c r="NU55" s="79"/>
      <c r="NV55" s="79"/>
      <c r="NW55" s="79"/>
      <c r="NX55" s="93"/>
    </row>
    <row r="56" spans="1:388" ht="13.5" customHeight="1">
      <c r="A56" s="2"/>
      <c r="B56" s="14"/>
      <c r="C56" s="22"/>
      <c r="D56" s="22"/>
      <c r="E56" s="22"/>
      <c r="F56" s="22"/>
      <c r="G56" s="30" t="s">
        <v>14</v>
      </c>
      <c r="H56" s="30"/>
      <c r="I56" s="30"/>
      <c r="J56" s="30"/>
      <c r="K56" s="30"/>
      <c r="L56" s="30"/>
      <c r="M56" s="30"/>
      <c r="N56" s="30"/>
      <c r="O56" s="30"/>
      <c r="P56" s="37">
        <f>データ!CE7</f>
        <v>31585</v>
      </c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8"/>
      <c r="AE56" s="37">
        <f>データ!CF7</f>
        <v>32431</v>
      </c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8"/>
      <c r="AT56" s="37">
        <f>データ!CG7</f>
        <v>32532</v>
      </c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8"/>
      <c r="BI56" s="37">
        <f>データ!CH7</f>
        <v>33492</v>
      </c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8"/>
      <c r="BX56" s="37">
        <f>データ!CI7</f>
        <v>34136</v>
      </c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8"/>
      <c r="CO56" s="22"/>
      <c r="CP56" s="22"/>
      <c r="CQ56" s="22"/>
      <c r="CR56" s="22"/>
      <c r="CS56" s="22"/>
      <c r="CT56" s="22"/>
      <c r="CU56" s="30" t="s">
        <v>14</v>
      </c>
      <c r="CV56" s="30"/>
      <c r="CW56" s="30"/>
      <c r="CX56" s="30"/>
      <c r="CY56" s="30"/>
      <c r="CZ56" s="30"/>
      <c r="DA56" s="30"/>
      <c r="DB56" s="30"/>
      <c r="DC56" s="30"/>
      <c r="DD56" s="37">
        <f>データ!CP7</f>
        <v>9437</v>
      </c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8"/>
      <c r="DS56" s="37">
        <f>データ!CQ7</f>
        <v>9726</v>
      </c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8"/>
      <c r="EH56" s="37">
        <f>データ!CR7</f>
        <v>10037</v>
      </c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8"/>
      <c r="EW56" s="37">
        <f>データ!CS7</f>
        <v>9976</v>
      </c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8"/>
      <c r="FL56" s="37">
        <f>データ!CT7</f>
        <v>10130</v>
      </c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8"/>
      <c r="GA56" s="22"/>
      <c r="GB56" s="22"/>
      <c r="GC56" s="22"/>
      <c r="GD56" s="22"/>
      <c r="GE56" s="22"/>
      <c r="GF56" s="22"/>
      <c r="GG56" s="22"/>
      <c r="GH56" s="22"/>
      <c r="GI56" s="30" t="s">
        <v>14</v>
      </c>
      <c r="GJ56" s="30"/>
      <c r="GK56" s="30"/>
      <c r="GL56" s="30"/>
      <c r="GM56" s="30"/>
      <c r="GN56" s="30"/>
      <c r="GO56" s="30"/>
      <c r="GP56" s="30"/>
      <c r="GQ56" s="30"/>
      <c r="GR56" s="36">
        <f>データ!DA7</f>
        <v>61.2</v>
      </c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47"/>
      <c r="HG56" s="36">
        <f>データ!DB7</f>
        <v>62.1</v>
      </c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47"/>
      <c r="HV56" s="36">
        <f>データ!DC7</f>
        <v>62.5</v>
      </c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47"/>
      <c r="IK56" s="36">
        <f>データ!DD7</f>
        <v>63.4</v>
      </c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47"/>
      <c r="IZ56" s="36">
        <f>データ!DE7</f>
        <v>63.4</v>
      </c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47"/>
      <c r="JO56" s="22"/>
      <c r="JP56" s="22"/>
      <c r="JQ56" s="22"/>
      <c r="JR56" s="22"/>
      <c r="JS56" s="22"/>
      <c r="JT56" s="22"/>
      <c r="JU56" s="22"/>
      <c r="JV56" s="22"/>
      <c r="JW56" s="30" t="s">
        <v>14</v>
      </c>
      <c r="JX56" s="30"/>
      <c r="JY56" s="30"/>
      <c r="JZ56" s="30"/>
      <c r="KA56" s="30"/>
      <c r="KB56" s="30"/>
      <c r="KC56" s="30"/>
      <c r="KD56" s="30"/>
      <c r="KE56" s="30"/>
      <c r="KF56" s="36">
        <f>データ!DL7</f>
        <v>19.3</v>
      </c>
      <c r="KG56" s="39"/>
      <c r="KH56" s="39"/>
      <c r="KI56" s="39"/>
      <c r="KJ56" s="39"/>
      <c r="KK56" s="39"/>
      <c r="KL56" s="39"/>
      <c r="KM56" s="39"/>
      <c r="KN56" s="39"/>
      <c r="KO56" s="39"/>
      <c r="KP56" s="39"/>
      <c r="KQ56" s="39"/>
      <c r="KR56" s="39"/>
      <c r="KS56" s="39"/>
      <c r="KT56" s="47"/>
      <c r="KU56" s="36">
        <f>データ!DM7</f>
        <v>18.899999999999999</v>
      </c>
      <c r="KV56" s="39"/>
      <c r="KW56" s="39"/>
      <c r="KX56" s="39"/>
      <c r="KY56" s="39"/>
      <c r="KZ56" s="39"/>
      <c r="LA56" s="39"/>
      <c r="LB56" s="39"/>
      <c r="LC56" s="39"/>
      <c r="LD56" s="39"/>
      <c r="LE56" s="39"/>
      <c r="LF56" s="39"/>
      <c r="LG56" s="39"/>
      <c r="LH56" s="39"/>
      <c r="LI56" s="47"/>
      <c r="LJ56" s="36">
        <f>データ!DN7</f>
        <v>19</v>
      </c>
      <c r="LK56" s="39"/>
      <c r="LL56" s="39"/>
      <c r="LM56" s="39"/>
      <c r="LN56" s="39"/>
      <c r="LO56" s="39"/>
      <c r="LP56" s="39"/>
      <c r="LQ56" s="39"/>
      <c r="LR56" s="39"/>
      <c r="LS56" s="39"/>
      <c r="LT56" s="39"/>
      <c r="LU56" s="39"/>
      <c r="LV56" s="39"/>
      <c r="LW56" s="39"/>
      <c r="LX56" s="47"/>
      <c r="LY56" s="36">
        <f>データ!DO7</f>
        <v>18.7</v>
      </c>
      <c r="LZ56" s="39"/>
      <c r="MA56" s="39"/>
      <c r="MB56" s="39"/>
      <c r="MC56" s="39"/>
      <c r="MD56" s="39"/>
      <c r="ME56" s="39"/>
      <c r="MF56" s="39"/>
      <c r="MG56" s="39"/>
      <c r="MH56" s="39"/>
      <c r="MI56" s="39"/>
      <c r="MJ56" s="39"/>
      <c r="MK56" s="39"/>
      <c r="ML56" s="39"/>
      <c r="MM56" s="47"/>
      <c r="MN56" s="36">
        <f>データ!DP7</f>
        <v>18.3</v>
      </c>
      <c r="MO56" s="39"/>
      <c r="MP56" s="39"/>
      <c r="MQ56" s="39"/>
      <c r="MR56" s="39"/>
      <c r="MS56" s="39"/>
      <c r="MT56" s="39"/>
      <c r="MU56" s="39"/>
      <c r="MV56" s="39"/>
      <c r="MW56" s="39"/>
      <c r="MX56" s="39"/>
      <c r="MY56" s="39"/>
      <c r="MZ56" s="39"/>
      <c r="NA56" s="39"/>
      <c r="NB56" s="47"/>
      <c r="NC56" s="22"/>
      <c r="ND56" s="22"/>
      <c r="NE56" s="22"/>
      <c r="NF56" s="22"/>
      <c r="NG56" s="22"/>
      <c r="NH56" s="4"/>
      <c r="NI56" s="2"/>
      <c r="NJ56" s="71"/>
      <c r="NK56" s="79"/>
      <c r="NL56" s="79"/>
      <c r="NM56" s="79"/>
      <c r="NN56" s="79"/>
      <c r="NO56" s="79"/>
      <c r="NP56" s="79"/>
      <c r="NQ56" s="79"/>
      <c r="NR56" s="79"/>
      <c r="NS56" s="79"/>
      <c r="NT56" s="79"/>
      <c r="NU56" s="79"/>
      <c r="NV56" s="79"/>
      <c r="NW56" s="79"/>
      <c r="NX56" s="93"/>
    </row>
    <row r="57" spans="1:388" ht="13.5" customHeight="1">
      <c r="A57" s="2"/>
      <c r="B57" s="1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4"/>
      <c r="NI57" s="2"/>
      <c r="NJ57" s="71"/>
      <c r="NK57" s="79"/>
      <c r="NL57" s="79"/>
      <c r="NM57" s="79"/>
      <c r="NN57" s="79"/>
      <c r="NO57" s="79"/>
      <c r="NP57" s="79"/>
      <c r="NQ57" s="79"/>
      <c r="NR57" s="79"/>
      <c r="NS57" s="79"/>
      <c r="NT57" s="79"/>
      <c r="NU57" s="79"/>
      <c r="NV57" s="79"/>
      <c r="NW57" s="79"/>
      <c r="NX57" s="93"/>
    </row>
    <row r="58" spans="1:388" ht="13.5" customHeight="1">
      <c r="A58" s="2"/>
      <c r="B58" s="14"/>
      <c r="C58" s="23"/>
      <c r="D58" s="22"/>
      <c r="E58" s="26" t="s">
        <v>13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2"/>
      <c r="CQ58" s="22"/>
      <c r="CR58" s="22"/>
      <c r="CS58" s="26" t="s">
        <v>59</v>
      </c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3"/>
      <c r="GE58" s="23"/>
      <c r="GF58" s="23"/>
      <c r="GG58" s="26" t="s">
        <v>26</v>
      </c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2"/>
      <c r="JS58" s="22"/>
      <c r="JT58" s="22"/>
      <c r="JU58" s="26" t="s">
        <v>37</v>
      </c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3"/>
      <c r="NF58" s="23"/>
      <c r="NG58" s="23"/>
      <c r="NH58" s="4"/>
      <c r="NI58" s="2"/>
      <c r="NJ58" s="71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93"/>
    </row>
    <row r="59" spans="1:388" ht="13.5" customHeight="1">
      <c r="A59" s="2"/>
      <c r="B59" s="14"/>
      <c r="C59" s="23"/>
      <c r="D59" s="2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2"/>
      <c r="CQ59" s="22"/>
      <c r="CR59" s="22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3"/>
      <c r="GE59" s="23"/>
      <c r="GF59" s="23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2"/>
      <c r="JS59" s="22"/>
      <c r="JT59" s="22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3"/>
      <c r="NF59" s="23"/>
      <c r="NG59" s="23"/>
      <c r="NH59" s="4"/>
      <c r="NI59" s="2"/>
      <c r="NJ59" s="71"/>
      <c r="NK59" s="79"/>
      <c r="NL59" s="79"/>
      <c r="NM59" s="79"/>
      <c r="NN59" s="79"/>
      <c r="NO59" s="79"/>
      <c r="NP59" s="79"/>
      <c r="NQ59" s="79"/>
      <c r="NR59" s="79"/>
      <c r="NS59" s="79"/>
      <c r="NT59" s="79"/>
      <c r="NU59" s="79"/>
      <c r="NV59" s="79"/>
      <c r="NW59" s="79"/>
      <c r="NX59" s="93"/>
    </row>
    <row r="60" spans="1:388" ht="13.5" customHeight="1">
      <c r="A60" s="2"/>
      <c r="B60" s="1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41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1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41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2"/>
      <c r="BG60" s="22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41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41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41"/>
      <c r="DB60" s="24"/>
      <c r="DC60" s="24"/>
      <c r="DD60" s="24"/>
      <c r="DE60" s="24"/>
      <c r="DF60" s="24"/>
      <c r="DG60" s="24"/>
      <c r="DH60" s="24"/>
      <c r="DI60" s="24"/>
      <c r="DJ60" s="41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2"/>
      <c r="GQ60" s="22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41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41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41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2"/>
      <c r="IU60" s="22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41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41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41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  <c r="LA60" s="24"/>
      <c r="LB60" s="22"/>
      <c r="LC60" s="22"/>
      <c r="LD60" s="24"/>
      <c r="LE60" s="24"/>
      <c r="LF60" s="24"/>
      <c r="LG60" s="24"/>
      <c r="LH60" s="24"/>
      <c r="LI60" s="24"/>
      <c r="LJ60" s="24"/>
      <c r="LK60" s="24"/>
      <c r="LL60" s="24"/>
      <c r="LM60" s="24"/>
      <c r="LN60" s="24"/>
      <c r="LO60" s="24"/>
      <c r="LP60" s="24"/>
      <c r="LQ60" s="24"/>
      <c r="LR60" s="24"/>
      <c r="LS60" s="24"/>
      <c r="LT60" s="24"/>
      <c r="LU60" s="24"/>
      <c r="LV60" s="24"/>
      <c r="LW60" s="24"/>
      <c r="LX60" s="24"/>
      <c r="LY60" s="24"/>
      <c r="LZ60" s="24"/>
      <c r="MA60" s="24"/>
      <c r="MB60" s="24"/>
      <c r="MC60" s="24"/>
      <c r="MD60" s="41"/>
      <c r="ME60" s="24"/>
      <c r="MF60" s="24"/>
      <c r="MG60" s="24"/>
      <c r="MH60" s="24"/>
      <c r="MI60" s="24"/>
      <c r="MJ60" s="24"/>
      <c r="MK60" s="24"/>
      <c r="ML60" s="24"/>
      <c r="MM60" s="24"/>
      <c r="MN60" s="24"/>
      <c r="MO60" s="24"/>
      <c r="MP60" s="24"/>
      <c r="MQ60" s="24"/>
      <c r="MR60" s="24"/>
      <c r="MS60" s="24"/>
      <c r="MT60" s="24"/>
      <c r="MU60" s="24"/>
      <c r="MV60" s="24"/>
      <c r="MW60" s="24"/>
      <c r="MX60" s="24"/>
      <c r="MY60" s="24"/>
      <c r="MZ60" s="24"/>
      <c r="NA60" s="24"/>
      <c r="NB60" s="24"/>
      <c r="NC60" s="24"/>
      <c r="ND60" s="24"/>
      <c r="NE60" s="24"/>
      <c r="NF60" s="24"/>
      <c r="NG60" s="24"/>
      <c r="NH60" s="4"/>
      <c r="NI60" s="2"/>
      <c r="NJ60" s="71"/>
      <c r="NK60" s="79"/>
      <c r="NL60" s="79"/>
      <c r="NM60" s="79"/>
      <c r="NN60" s="79"/>
      <c r="NO60" s="79"/>
      <c r="NP60" s="79"/>
      <c r="NQ60" s="79"/>
      <c r="NR60" s="79"/>
      <c r="NS60" s="79"/>
      <c r="NT60" s="79"/>
      <c r="NU60" s="79"/>
      <c r="NV60" s="79"/>
      <c r="NW60" s="79"/>
      <c r="NX60" s="93"/>
    </row>
    <row r="61" spans="1:388" ht="13.5" customHeight="1">
      <c r="A61" s="2"/>
      <c r="B61" s="1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25"/>
      <c r="MJ61" s="25"/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63"/>
      <c r="NI61" s="2"/>
      <c r="NJ61" s="71"/>
      <c r="NK61" s="79"/>
      <c r="NL61" s="79"/>
      <c r="NM61" s="79"/>
      <c r="NN61" s="79"/>
      <c r="NO61" s="79"/>
      <c r="NP61" s="79"/>
      <c r="NQ61" s="79"/>
      <c r="NR61" s="79"/>
      <c r="NS61" s="79"/>
      <c r="NT61" s="79"/>
      <c r="NU61" s="79"/>
      <c r="NV61" s="79"/>
      <c r="NW61" s="79"/>
      <c r="NX61" s="93"/>
    </row>
    <row r="62" spans="1:388" ht="13.5" customHeight="1">
      <c r="A62" s="4"/>
      <c r="B62" s="13"/>
      <c r="C62" s="21"/>
      <c r="D62" s="21"/>
      <c r="E62" s="21"/>
      <c r="F62" s="27" t="s">
        <v>71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1"/>
      <c r="NF62" s="21"/>
      <c r="NG62" s="21"/>
      <c r="NH62" s="62"/>
      <c r="NI62" s="2"/>
      <c r="NJ62" s="71"/>
      <c r="NK62" s="79"/>
      <c r="NL62" s="79"/>
      <c r="NM62" s="79"/>
      <c r="NN62" s="79"/>
      <c r="NO62" s="79"/>
      <c r="NP62" s="79"/>
      <c r="NQ62" s="79"/>
      <c r="NR62" s="79"/>
      <c r="NS62" s="79"/>
      <c r="NT62" s="79"/>
      <c r="NU62" s="79"/>
      <c r="NV62" s="79"/>
      <c r="NW62" s="79"/>
      <c r="NX62" s="93"/>
    </row>
    <row r="63" spans="1:388" ht="13.5" customHeight="1">
      <c r="A63" s="4"/>
      <c r="B63" s="13"/>
      <c r="C63" s="21"/>
      <c r="D63" s="21"/>
      <c r="E63" s="2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  <c r="MX63" s="28"/>
      <c r="MY63" s="28"/>
      <c r="MZ63" s="28"/>
      <c r="NA63" s="28"/>
      <c r="NB63" s="28"/>
      <c r="NC63" s="28"/>
      <c r="ND63" s="28"/>
      <c r="NE63" s="21"/>
      <c r="NF63" s="21"/>
      <c r="NG63" s="21"/>
      <c r="NH63" s="62"/>
      <c r="NI63" s="2"/>
      <c r="NJ63" s="71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93"/>
    </row>
    <row r="64" spans="1:388" ht="13.5" customHeight="1">
      <c r="A64" s="2"/>
      <c r="B64" s="1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4"/>
      <c r="NI64" s="2"/>
      <c r="NJ64" s="71"/>
      <c r="NK64" s="79"/>
      <c r="NL64" s="79"/>
      <c r="NM64" s="79"/>
      <c r="NN64" s="79"/>
      <c r="NO64" s="79"/>
      <c r="NP64" s="79"/>
      <c r="NQ64" s="79"/>
      <c r="NR64" s="79"/>
      <c r="NS64" s="79"/>
      <c r="NT64" s="79"/>
      <c r="NU64" s="79"/>
      <c r="NV64" s="79"/>
      <c r="NW64" s="79"/>
      <c r="NX64" s="93"/>
    </row>
    <row r="65" spans="1:388" ht="13.5" customHeight="1">
      <c r="A65" s="2"/>
      <c r="B65" s="14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3"/>
      <c r="CZ65" s="22"/>
      <c r="DA65" s="22"/>
      <c r="DB65" s="22"/>
      <c r="DC65" s="22"/>
      <c r="DD65" s="22"/>
      <c r="DE65" s="22"/>
      <c r="DF65" s="22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2"/>
      <c r="KX65" s="22"/>
      <c r="KY65" s="22"/>
      <c r="KZ65" s="22"/>
      <c r="LA65" s="22"/>
      <c r="LB65" s="22"/>
      <c r="LC65" s="22"/>
      <c r="LD65" s="22"/>
      <c r="LE65" s="22"/>
      <c r="LF65" s="22"/>
      <c r="LG65" s="22"/>
      <c r="LH65" s="22"/>
      <c r="LI65" s="22"/>
      <c r="LJ65" s="22"/>
      <c r="LK65" s="22"/>
      <c r="LL65" s="22"/>
      <c r="LM65" s="22"/>
      <c r="LN65" s="22"/>
      <c r="LO65" s="22"/>
      <c r="LP65" s="22"/>
      <c r="LQ65" s="22"/>
      <c r="LR65" s="22"/>
      <c r="LS65" s="22"/>
      <c r="LT65" s="22"/>
      <c r="LU65" s="22"/>
      <c r="LV65" s="22"/>
      <c r="LW65" s="22"/>
      <c r="LX65" s="22"/>
      <c r="LY65" s="22"/>
      <c r="LZ65" s="22"/>
      <c r="MA65" s="22"/>
      <c r="MB65" s="22"/>
      <c r="MC65" s="22"/>
      <c r="MD65" s="22"/>
      <c r="ME65" s="22"/>
      <c r="MF65" s="22"/>
      <c r="MG65" s="22"/>
      <c r="MH65" s="22"/>
      <c r="MI65" s="22"/>
      <c r="MJ65" s="22"/>
      <c r="MK65" s="22"/>
      <c r="ML65" s="22"/>
      <c r="MM65" s="22"/>
      <c r="MN65" s="22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2"/>
      <c r="NB65" s="22"/>
      <c r="NC65" s="22"/>
      <c r="ND65" s="23"/>
      <c r="NE65" s="23"/>
      <c r="NF65" s="23"/>
      <c r="NG65" s="23"/>
      <c r="NH65" s="4"/>
      <c r="NI65" s="2"/>
      <c r="NJ65" s="72"/>
      <c r="NK65" s="80"/>
      <c r="NL65" s="80"/>
      <c r="NM65" s="80"/>
      <c r="NN65" s="80"/>
      <c r="NO65" s="80"/>
      <c r="NP65" s="80"/>
      <c r="NQ65" s="80"/>
      <c r="NR65" s="80"/>
      <c r="NS65" s="80"/>
      <c r="NT65" s="80"/>
      <c r="NU65" s="80"/>
      <c r="NV65" s="80"/>
      <c r="NW65" s="80"/>
      <c r="NX65" s="94"/>
    </row>
    <row r="66" spans="1:388" ht="13.5" customHeight="1">
      <c r="A66" s="2"/>
      <c r="B66" s="1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3"/>
      <c r="CZ66" s="22"/>
      <c r="DA66" s="22"/>
      <c r="DB66" s="22"/>
      <c r="DC66" s="22"/>
      <c r="DD66" s="22"/>
      <c r="DE66" s="22"/>
      <c r="DF66" s="22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3"/>
      <c r="MP66" s="23"/>
      <c r="MQ66" s="23"/>
      <c r="MR66" s="23"/>
      <c r="MS66" s="23"/>
      <c r="MT66" s="23"/>
      <c r="MU66" s="23"/>
      <c r="MV66" s="23"/>
      <c r="MW66" s="23"/>
      <c r="MX66" s="23"/>
      <c r="MY66" s="23"/>
      <c r="MZ66" s="23"/>
      <c r="NA66" s="22"/>
      <c r="NB66" s="22"/>
      <c r="NC66" s="22"/>
      <c r="ND66" s="23"/>
      <c r="NE66" s="23"/>
      <c r="NF66" s="23"/>
      <c r="NG66" s="23"/>
      <c r="NH66" s="4"/>
      <c r="NI66" s="2"/>
      <c r="NJ66" s="73" t="s">
        <v>55</v>
      </c>
      <c r="NK66" s="81"/>
      <c r="NL66" s="81"/>
      <c r="NM66" s="81"/>
      <c r="NN66" s="81"/>
      <c r="NO66" s="81"/>
      <c r="NP66" s="81"/>
      <c r="NQ66" s="81"/>
      <c r="NR66" s="81"/>
      <c r="NS66" s="81"/>
      <c r="NT66" s="81"/>
      <c r="NU66" s="81"/>
      <c r="NV66" s="81"/>
      <c r="NW66" s="81"/>
      <c r="NX66" s="95"/>
    </row>
    <row r="67" spans="1:388" ht="13.5" customHeight="1">
      <c r="A67" s="2"/>
      <c r="B67" s="14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3"/>
      <c r="NH67" s="4"/>
      <c r="NI67" s="2"/>
      <c r="NJ67" s="74"/>
      <c r="NK67" s="82"/>
      <c r="NL67" s="82"/>
      <c r="NM67" s="82"/>
      <c r="NN67" s="82"/>
      <c r="NO67" s="82"/>
      <c r="NP67" s="82"/>
      <c r="NQ67" s="82"/>
      <c r="NR67" s="82"/>
      <c r="NS67" s="82"/>
      <c r="NT67" s="82"/>
      <c r="NU67" s="82"/>
      <c r="NV67" s="82"/>
      <c r="NW67" s="82"/>
      <c r="NX67" s="96"/>
    </row>
    <row r="68" spans="1:388" ht="13.5" customHeight="1">
      <c r="A68" s="2"/>
      <c r="B68" s="14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3"/>
      <c r="NH68" s="4"/>
      <c r="NI68" s="2"/>
      <c r="NJ68" s="71" t="s">
        <v>145</v>
      </c>
      <c r="NK68" s="79"/>
      <c r="NL68" s="79"/>
      <c r="NM68" s="79"/>
      <c r="NN68" s="79"/>
      <c r="NO68" s="79"/>
      <c r="NP68" s="79"/>
      <c r="NQ68" s="79"/>
      <c r="NR68" s="79"/>
      <c r="NS68" s="79"/>
      <c r="NT68" s="79"/>
      <c r="NU68" s="79"/>
      <c r="NV68" s="79"/>
      <c r="NW68" s="79"/>
      <c r="NX68" s="93"/>
    </row>
    <row r="69" spans="1:388" ht="13.5" customHeight="1">
      <c r="A69" s="2"/>
      <c r="B69" s="14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60"/>
      <c r="NH69" s="4"/>
      <c r="NI69" s="2"/>
      <c r="NJ69" s="71"/>
      <c r="NK69" s="79"/>
      <c r="NL69" s="79"/>
      <c r="NM69" s="79"/>
      <c r="NN69" s="79"/>
      <c r="NO69" s="79"/>
      <c r="NP69" s="79"/>
      <c r="NQ69" s="79"/>
      <c r="NR69" s="79"/>
      <c r="NS69" s="79"/>
      <c r="NT69" s="79"/>
      <c r="NU69" s="79"/>
      <c r="NV69" s="79"/>
      <c r="NW69" s="79"/>
      <c r="NX69" s="93"/>
    </row>
    <row r="70" spans="1:388" ht="13.5" customHeight="1">
      <c r="A70" s="2"/>
      <c r="B70" s="14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60"/>
      <c r="NH70" s="4"/>
      <c r="NI70" s="2"/>
      <c r="NJ70" s="71"/>
      <c r="NK70" s="79"/>
      <c r="NL70" s="79"/>
      <c r="NM70" s="79"/>
      <c r="NN70" s="79"/>
      <c r="NO70" s="79"/>
      <c r="NP70" s="79"/>
      <c r="NQ70" s="79"/>
      <c r="NR70" s="79"/>
      <c r="NS70" s="79"/>
      <c r="NT70" s="79"/>
      <c r="NU70" s="79"/>
      <c r="NV70" s="79"/>
      <c r="NW70" s="79"/>
      <c r="NX70" s="93"/>
    </row>
    <row r="71" spans="1:388" ht="13.5" customHeight="1">
      <c r="A71" s="2"/>
      <c r="B71" s="1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60"/>
      <c r="NH71" s="4"/>
      <c r="NI71" s="2"/>
      <c r="NJ71" s="71"/>
      <c r="NK71" s="79"/>
      <c r="NL71" s="79"/>
      <c r="NM71" s="79"/>
      <c r="NN71" s="79"/>
      <c r="NO71" s="79"/>
      <c r="NP71" s="79"/>
      <c r="NQ71" s="79"/>
      <c r="NR71" s="79"/>
      <c r="NS71" s="79"/>
      <c r="NT71" s="79"/>
      <c r="NU71" s="79"/>
      <c r="NV71" s="79"/>
      <c r="NW71" s="79"/>
      <c r="NX71" s="93"/>
    </row>
    <row r="72" spans="1:388" ht="13.5" customHeight="1">
      <c r="A72" s="2"/>
      <c r="B72" s="1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60"/>
      <c r="NH72" s="4"/>
      <c r="NI72" s="2"/>
      <c r="NJ72" s="71"/>
      <c r="NK72" s="79"/>
      <c r="NL72" s="79"/>
      <c r="NM72" s="79"/>
      <c r="NN72" s="79"/>
      <c r="NO72" s="79"/>
      <c r="NP72" s="79"/>
      <c r="NQ72" s="79"/>
      <c r="NR72" s="79"/>
      <c r="NS72" s="79"/>
      <c r="NT72" s="79"/>
      <c r="NU72" s="79"/>
      <c r="NV72" s="79"/>
      <c r="NW72" s="79"/>
      <c r="NX72" s="93"/>
    </row>
    <row r="73" spans="1:388" ht="13.5" customHeight="1">
      <c r="A73" s="2"/>
      <c r="B73" s="1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1"/>
      <c r="NH73" s="4"/>
      <c r="NI73" s="2"/>
      <c r="NJ73" s="71"/>
      <c r="NK73" s="79"/>
      <c r="NL73" s="79"/>
      <c r="NM73" s="79"/>
      <c r="NN73" s="79"/>
      <c r="NO73" s="79"/>
      <c r="NP73" s="79"/>
      <c r="NQ73" s="79"/>
      <c r="NR73" s="79"/>
      <c r="NS73" s="79"/>
      <c r="NT73" s="79"/>
      <c r="NU73" s="79"/>
      <c r="NV73" s="79"/>
      <c r="NW73" s="79"/>
      <c r="NX73" s="93"/>
    </row>
    <row r="74" spans="1:388" ht="13.5" customHeight="1">
      <c r="A74" s="2"/>
      <c r="B74" s="1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3"/>
      <c r="NH74" s="4"/>
      <c r="NI74" s="2"/>
      <c r="NJ74" s="71"/>
      <c r="NK74" s="79"/>
      <c r="NL74" s="79"/>
      <c r="NM74" s="79"/>
      <c r="NN74" s="79"/>
      <c r="NO74" s="79"/>
      <c r="NP74" s="79"/>
      <c r="NQ74" s="79"/>
      <c r="NR74" s="79"/>
      <c r="NS74" s="79"/>
      <c r="NT74" s="79"/>
      <c r="NU74" s="79"/>
      <c r="NV74" s="79"/>
      <c r="NW74" s="79"/>
      <c r="NX74" s="93"/>
    </row>
    <row r="75" spans="1:388" ht="13.5" customHeight="1">
      <c r="A75" s="2"/>
      <c r="B75" s="1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  <c r="KM75" s="22"/>
      <c r="KN75" s="22"/>
      <c r="KO75" s="22"/>
      <c r="KP75" s="22"/>
      <c r="KQ75" s="22"/>
      <c r="KR75" s="22"/>
      <c r="KS75" s="22"/>
      <c r="KT75" s="22"/>
      <c r="KU75" s="22"/>
      <c r="KV75" s="22"/>
      <c r="KW75" s="22"/>
      <c r="KX75" s="22"/>
      <c r="KY75" s="22"/>
      <c r="KZ75" s="22"/>
      <c r="LA75" s="22"/>
      <c r="LB75" s="22"/>
      <c r="LC75" s="22"/>
      <c r="LD75" s="22"/>
      <c r="LE75" s="22"/>
      <c r="LF75" s="22"/>
      <c r="LG75" s="22"/>
      <c r="LH75" s="22"/>
      <c r="LI75" s="22"/>
      <c r="LJ75" s="22"/>
      <c r="LK75" s="22"/>
      <c r="LL75" s="22"/>
      <c r="LM75" s="22"/>
      <c r="LN75" s="22"/>
      <c r="LO75" s="22"/>
      <c r="LP75" s="22"/>
      <c r="LQ75" s="22"/>
      <c r="LR75" s="22"/>
      <c r="LS75" s="22"/>
      <c r="LT75" s="22"/>
      <c r="LU75" s="22"/>
      <c r="LV75" s="22"/>
      <c r="LW75" s="22"/>
      <c r="LX75" s="22"/>
      <c r="LY75" s="22"/>
      <c r="LZ75" s="22"/>
      <c r="MA75" s="22"/>
      <c r="MB75" s="22"/>
      <c r="MC75" s="22"/>
      <c r="MD75" s="22"/>
      <c r="ME75" s="22"/>
      <c r="MF75" s="22"/>
      <c r="MG75" s="22"/>
      <c r="MH75" s="22"/>
      <c r="MI75" s="22"/>
      <c r="MJ75" s="22"/>
      <c r="MK75" s="22"/>
      <c r="ML75" s="22"/>
      <c r="MM75" s="22"/>
      <c r="MN75" s="22"/>
      <c r="MO75" s="22"/>
      <c r="MP75" s="22"/>
      <c r="MQ75" s="22"/>
      <c r="MR75" s="22"/>
      <c r="MS75" s="22"/>
      <c r="MT75" s="22"/>
      <c r="MU75" s="22"/>
      <c r="MV75" s="22"/>
      <c r="MW75" s="22"/>
      <c r="MX75" s="22"/>
      <c r="MY75" s="22"/>
      <c r="MZ75" s="22"/>
      <c r="NA75" s="22"/>
      <c r="NB75" s="22"/>
      <c r="NC75" s="22"/>
      <c r="ND75" s="22"/>
      <c r="NE75" s="22"/>
      <c r="NF75" s="22"/>
      <c r="NG75" s="23"/>
      <c r="NH75" s="4"/>
      <c r="NI75" s="2"/>
      <c r="NJ75" s="71"/>
      <c r="NK75" s="79"/>
      <c r="NL75" s="79"/>
      <c r="NM75" s="79"/>
      <c r="NN75" s="79"/>
      <c r="NO75" s="79"/>
      <c r="NP75" s="79"/>
      <c r="NQ75" s="79"/>
      <c r="NR75" s="79"/>
      <c r="NS75" s="79"/>
      <c r="NT75" s="79"/>
      <c r="NU75" s="79"/>
      <c r="NV75" s="79"/>
      <c r="NW75" s="79"/>
      <c r="NX75" s="93"/>
    </row>
    <row r="76" spans="1:388" ht="13.5" customHeight="1">
      <c r="A76" s="2"/>
      <c r="B76" s="1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3"/>
      <c r="NH76" s="4"/>
      <c r="NI76" s="2"/>
      <c r="NJ76" s="71"/>
      <c r="NK76" s="79"/>
      <c r="NL76" s="79"/>
      <c r="NM76" s="79"/>
      <c r="NN76" s="79"/>
      <c r="NO76" s="79"/>
      <c r="NP76" s="79"/>
      <c r="NQ76" s="79"/>
      <c r="NR76" s="79"/>
      <c r="NS76" s="79"/>
      <c r="NT76" s="79"/>
      <c r="NU76" s="79"/>
      <c r="NV76" s="79"/>
      <c r="NW76" s="79"/>
      <c r="NX76" s="93"/>
    </row>
    <row r="77" spans="1:388" ht="13.5" customHeight="1">
      <c r="A77" s="2"/>
      <c r="B77" s="14"/>
      <c r="C77" s="22"/>
      <c r="D77" s="22"/>
      <c r="E77" s="22"/>
      <c r="F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3"/>
      <c r="NH77" s="4"/>
      <c r="NI77" s="2"/>
      <c r="NJ77" s="71"/>
      <c r="NK77" s="79"/>
      <c r="NL77" s="79"/>
      <c r="NM77" s="79"/>
      <c r="NN77" s="79"/>
      <c r="NO77" s="79"/>
      <c r="NP77" s="79"/>
      <c r="NQ77" s="79"/>
      <c r="NR77" s="79"/>
      <c r="NS77" s="79"/>
      <c r="NT77" s="79"/>
      <c r="NU77" s="79"/>
      <c r="NV77" s="79"/>
      <c r="NW77" s="79"/>
      <c r="NX77" s="93"/>
    </row>
    <row r="78" spans="1:388" ht="13.5" customHeight="1">
      <c r="A78" s="2"/>
      <c r="B78" s="14"/>
      <c r="C78" s="22"/>
      <c r="D78" s="22"/>
      <c r="E78" s="22"/>
      <c r="F78" s="22"/>
      <c r="I78" s="22"/>
      <c r="J78" s="29"/>
      <c r="K78" s="29"/>
      <c r="L78" s="29"/>
      <c r="M78" s="29"/>
      <c r="N78" s="29"/>
      <c r="O78" s="29"/>
      <c r="P78" s="29"/>
      <c r="Q78" s="29"/>
      <c r="R78" s="42"/>
      <c r="S78" s="42"/>
      <c r="T78" s="42"/>
      <c r="U78" s="44">
        <f>データ!$B$11</f>
        <v>41275</v>
      </c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>
        <f>データ!$C$11</f>
        <v>41640</v>
      </c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>
        <f>データ!$D$11</f>
        <v>42005</v>
      </c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>
        <f>データ!$E$11</f>
        <v>42370</v>
      </c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>
        <f>データ!$F$11</f>
        <v>42736</v>
      </c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D78" s="29"/>
      <c r="EE78" s="29"/>
      <c r="EF78" s="29"/>
      <c r="EG78" s="29"/>
      <c r="EH78" s="29"/>
      <c r="EI78" s="29"/>
      <c r="EJ78" s="29"/>
      <c r="EK78" s="29"/>
      <c r="EL78" s="42"/>
      <c r="EM78" s="42"/>
      <c r="EN78" s="42"/>
      <c r="EO78" s="44">
        <f>データ!$B$11</f>
        <v>41275</v>
      </c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>
        <f>データ!$C$11</f>
        <v>41640</v>
      </c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>
        <f>データ!$D$11</f>
        <v>42005</v>
      </c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>
        <f>データ!$E$11</f>
        <v>42370</v>
      </c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>
        <f>データ!$F$11</f>
        <v>42736</v>
      </c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52"/>
      <c r="IG78" s="52"/>
      <c r="IH78" s="52"/>
      <c r="II78" s="52"/>
      <c r="IJ78" s="52"/>
      <c r="IK78" s="52"/>
      <c r="IL78" s="52"/>
      <c r="IM78" s="52"/>
      <c r="IN78" s="52"/>
      <c r="IO78" s="52"/>
      <c r="IP78" s="52"/>
      <c r="IQ78" s="52"/>
      <c r="IY78" s="29"/>
      <c r="IZ78" s="29"/>
      <c r="JA78" s="29"/>
      <c r="JB78" s="29"/>
      <c r="JC78" s="29"/>
      <c r="JD78" s="29"/>
      <c r="JE78" s="29"/>
      <c r="JF78" s="29"/>
      <c r="JG78" s="42"/>
      <c r="JH78" s="42"/>
      <c r="JI78" s="42"/>
      <c r="JJ78" s="44">
        <f>データ!$B$11</f>
        <v>41275</v>
      </c>
      <c r="JK78" s="44"/>
      <c r="JL78" s="44"/>
      <c r="JM78" s="44"/>
      <c r="JN78" s="44"/>
      <c r="JO78" s="44"/>
      <c r="JP78" s="44"/>
      <c r="JQ78" s="44"/>
      <c r="JR78" s="44"/>
      <c r="JS78" s="44"/>
      <c r="JT78" s="44"/>
      <c r="JU78" s="44"/>
      <c r="JV78" s="44"/>
      <c r="JW78" s="44"/>
      <c r="JX78" s="44"/>
      <c r="JY78" s="44"/>
      <c r="JZ78" s="44"/>
      <c r="KA78" s="44"/>
      <c r="KB78" s="44"/>
      <c r="KC78" s="44">
        <f>データ!$C$11</f>
        <v>41640</v>
      </c>
      <c r="KD78" s="44"/>
      <c r="KE78" s="44"/>
      <c r="KF78" s="44"/>
      <c r="KG78" s="44"/>
      <c r="KH78" s="44"/>
      <c r="KI78" s="44"/>
      <c r="KJ78" s="44"/>
      <c r="KK78" s="44"/>
      <c r="KL78" s="44"/>
      <c r="KM78" s="44"/>
      <c r="KN78" s="44"/>
      <c r="KO78" s="44"/>
      <c r="KP78" s="44"/>
      <c r="KQ78" s="44"/>
      <c r="KR78" s="44"/>
      <c r="KS78" s="44"/>
      <c r="KT78" s="44"/>
      <c r="KU78" s="44"/>
      <c r="KV78" s="44">
        <f>データ!$D$11</f>
        <v>42005</v>
      </c>
      <c r="KW78" s="44"/>
      <c r="KX78" s="44"/>
      <c r="KY78" s="44"/>
      <c r="KZ78" s="44"/>
      <c r="LA78" s="44"/>
      <c r="LB78" s="44"/>
      <c r="LC78" s="44"/>
      <c r="LD78" s="44"/>
      <c r="LE78" s="44"/>
      <c r="LF78" s="44"/>
      <c r="LG78" s="44"/>
      <c r="LH78" s="44"/>
      <c r="LI78" s="44"/>
      <c r="LJ78" s="44"/>
      <c r="LK78" s="44"/>
      <c r="LL78" s="44"/>
      <c r="LM78" s="44"/>
      <c r="LN78" s="44"/>
      <c r="LO78" s="44">
        <f>データ!$E$11</f>
        <v>42370</v>
      </c>
      <c r="LP78" s="44"/>
      <c r="LQ78" s="44"/>
      <c r="LR78" s="44"/>
      <c r="LS78" s="44"/>
      <c r="LT78" s="44"/>
      <c r="LU78" s="44"/>
      <c r="LV78" s="44"/>
      <c r="LW78" s="44"/>
      <c r="LX78" s="44"/>
      <c r="LY78" s="44"/>
      <c r="LZ78" s="44"/>
      <c r="MA78" s="44"/>
      <c r="MB78" s="44"/>
      <c r="MC78" s="44"/>
      <c r="MD78" s="44"/>
      <c r="ME78" s="44"/>
      <c r="MF78" s="44"/>
      <c r="MG78" s="44"/>
      <c r="MH78" s="44">
        <f>データ!$F$11</f>
        <v>42736</v>
      </c>
      <c r="MI78" s="44"/>
      <c r="MJ78" s="44"/>
      <c r="MK78" s="44"/>
      <c r="ML78" s="44"/>
      <c r="MM78" s="44"/>
      <c r="MN78" s="44"/>
      <c r="MO78" s="44"/>
      <c r="MP78" s="44"/>
      <c r="MQ78" s="44"/>
      <c r="MR78" s="44"/>
      <c r="MS78" s="44"/>
      <c r="MT78" s="44"/>
      <c r="MU78" s="44"/>
      <c r="MV78" s="44"/>
      <c r="MW78" s="44"/>
      <c r="MX78" s="44"/>
      <c r="MY78" s="44"/>
      <c r="MZ78" s="44"/>
      <c r="NA78" s="22"/>
      <c r="NB78" s="22"/>
      <c r="NC78" s="22"/>
      <c r="ND78" s="22"/>
      <c r="NE78" s="22"/>
      <c r="NF78" s="22"/>
      <c r="NG78" s="60"/>
      <c r="NH78" s="4"/>
      <c r="NI78" s="2"/>
      <c r="NJ78" s="71"/>
      <c r="NK78" s="79"/>
      <c r="NL78" s="79"/>
      <c r="NM78" s="79"/>
      <c r="NN78" s="79"/>
      <c r="NO78" s="79"/>
      <c r="NP78" s="79"/>
      <c r="NQ78" s="79"/>
      <c r="NR78" s="79"/>
      <c r="NS78" s="79"/>
      <c r="NT78" s="79"/>
      <c r="NU78" s="79"/>
      <c r="NV78" s="79"/>
      <c r="NW78" s="79"/>
      <c r="NX78" s="93"/>
    </row>
    <row r="79" spans="1:388" ht="13.5" customHeight="1">
      <c r="A79" s="2"/>
      <c r="B79" s="14"/>
      <c r="C79" s="22"/>
      <c r="D79" s="22"/>
      <c r="E79" s="22"/>
      <c r="F79" s="22"/>
      <c r="I79" s="32"/>
      <c r="J79" s="33" t="s">
        <v>66</v>
      </c>
      <c r="K79" s="34"/>
      <c r="L79" s="34"/>
      <c r="M79" s="34"/>
      <c r="N79" s="34"/>
      <c r="O79" s="34"/>
      <c r="P79" s="34"/>
      <c r="Q79" s="34"/>
      <c r="R79" s="34"/>
      <c r="S79" s="34"/>
      <c r="T79" s="43"/>
      <c r="U79" s="45">
        <f>データ!DR7</f>
        <v>30.1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>
        <f>データ!DS7</f>
        <v>33.9</v>
      </c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>
        <f>データ!DT7</f>
        <v>34.1</v>
      </c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>
        <f>データ!DU7</f>
        <v>37.5</v>
      </c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>
        <f>データ!DV7</f>
        <v>40.1</v>
      </c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D79" s="33" t="s">
        <v>66</v>
      </c>
      <c r="EE79" s="34"/>
      <c r="EF79" s="34"/>
      <c r="EG79" s="34"/>
      <c r="EH79" s="34"/>
      <c r="EI79" s="34"/>
      <c r="EJ79" s="34"/>
      <c r="EK79" s="34"/>
      <c r="EL79" s="34"/>
      <c r="EM79" s="34"/>
      <c r="EN79" s="43"/>
      <c r="EO79" s="45">
        <f>データ!EC7</f>
        <v>75.900000000000006</v>
      </c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>
        <f>データ!ED7</f>
        <v>82.4</v>
      </c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>
        <f>データ!EE7</f>
        <v>69.3</v>
      </c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>
        <f>データ!EF7</f>
        <v>74.2</v>
      </c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>
        <f>データ!EG7</f>
        <v>75.5</v>
      </c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Y79" s="33" t="s">
        <v>66</v>
      </c>
      <c r="IZ79" s="34"/>
      <c r="JA79" s="34"/>
      <c r="JB79" s="34"/>
      <c r="JC79" s="34"/>
      <c r="JD79" s="34"/>
      <c r="JE79" s="34"/>
      <c r="JF79" s="34"/>
      <c r="JG79" s="34"/>
      <c r="JH79" s="34"/>
      <c r="JI79" s="43"/>
      <c r="JJ79" s="58">
        <f>データ!EN7</f>
        <v>40888987</v>
      </c>
      <c r="JK79" s="58"/>
      <c r="JL79" s="58"/>
      <c r="JM79" s="58"/>
      <c r="JN79" s="58"/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>
        <f>データ!EO7</f>
        <v>40971080</v>
      </c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8"/>
      <c r="KO79" s="58"/>
      <c r="KP79" s="58"/>
      <c r="KQ79" s="58"/>
      <c r="KR79" s="58"/>
      <c r="KS79" s="58"/>
      <c r="KT79" s="58"/>
      <c r="KU79" s="58"/>
      <c r="KV79" s="58">
        <f>データ!EP7</f>
        <v>42916987</v>
      </c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8">
        <f>データ!EQ7</f>
        <v>42999640</v>
      </c>
      <c r="LP79" s="58"/>
      <c r="LQ79" s="58"/>
      <c r="LR79" s="58"/>
      <c r="LS79" s="58"/>
      <c r="LT79" s="58"/>
      <c r="LU79" s="58"/>
      <c r="LV79" s="58"/>
      <c r="LW79" s="58"/>
      <c r="LX79" s="58"/>
      <c r="LY79" s="58"/>
      <c r="LZ79" s="58"/>
      <c r="MA79" s="58"/>
      <c r="MB79" s="58"/>
      <c r="MC79" s="58"/>
      <c r="MD79" s="58"/>
      <c r="ME79" s="58"/>
      <c r="MF79" s="58"/>
      <c r="MG79" s="58"/>
      <c r="MH79" s="58">
        <f>データ!ER7</f>
        <v>43617487</v>
      </c>
      <c r="MI79" s="58"/>
      <c r="MJ79" s="58"/>
      <c r="MK79" s="58"/>
      <c r="ML79" s="58"/>
      <c r="MM79" s="58"/>
      <c r="MN79" s="58"/>
      <c r="MO79" s="58"/>
      <c r="MP79" s="58"/>
      <c r="MQ79" s="58"/>
      <c r="MR79" s="58"/>
      <c r="MS79" s="58"/>
      <c r="MT79" s="58"/>
      <c r="MU79" s="58"/>
      <c r="MV79" s="58"/>
      <c r="MW79" s="58"/>
      <c r="MX79" s="58"/>
      <c r="MY79" s="58"/>
      <c r="MZ79" s="58"/>
      <c r="NA79" s="22"/>
      <c r="NB79" s="22"/>
      <c r="NC79" s="22"/>
      <c r="ND79" s="22"/>
      <c r="NE79" s="22"/>
      <c r="NF79" s="22"/>
      <c r="NG79" s="60"/>
      <c r="NH79" s="4"/>
      <c r="NI79" s="2"/>
      <c r="NJ79" s="71"/>
      <c r="NK79" s="79"/>
      <c r="NL79" s="79"/>
      <c r="NM79" s="79"/>
      <c r="NN79" s="79"/>
      <c r="NO79" s="79"/>
      <c r="NP79" s="79"/>
      <c r="NQ79" s="79"/>
      <c r="NR79" s="79"/>
      <c r="NS79" s="79"/>
      <c r="NT79" s="79"/>
      <c r="NU79" s="79"/>
      <c r="NV79" s="79"/>
      <c r="NW79" s="79"/>
      <c r="NX79" s="93"/>
    </row>
    <row r="80" spans="1:388" ht="13.5" customHeight="1">
      <c r="A80" s="2"/>
      <c r="B80" s="14"/>
      <c r="C80" s="22"/>
      <c r="D80" s="22"/>
      <c r="E80" s="22"/>
      <c r="F80" s="22"/>
      <c r="G80" s="22"/>
      <c r="H80" s="22"/>
      <c r="I80" s="32"/>
      <c r="J80" s="33" t="s">
        <v>14</v>
      </c>
      <c r="K80" s="34"/>
      <c r="L80" s="34"/>
      <c r="M80" s="34"/>
      <c r="N80" s="34"/>
      <c r="O80" s="34"/>
      <c r="P80" s="34"/>
      <c r="Q80" s="34"/>
      <c r="R80" s="34"/>
      <c r="S80" s="34"/>
      <c r="T80" s="43"/>
      <c r="U80" s="45">
        <f>データ!DW7</f>
        <v>48</v>
      </c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>
        <f>データ!DX7</f>
        <v>52.2</v>
      </c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>
        <f>データ!DY7</f>
        <v>52.4</v>
      </c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>
        <f>データ!DZ7</f>
        <v>52.5</v>
      </c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>
        <f>データ!EA7</f>
        <v>53.5</v>
      </c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D80" s="33" t="s">
        <v>14</v>
      </c>
      <c r="EE80" s="34"/>
      <c r="EF80" s="34"/>
      <c r="EG80" s="34"/>
      <c r="EH80" s="34"/>
      <c r="EI80" s="34"/>
      <c r="EJ80" s="34"/>
      <c r="EK80" s="34"/>
      <c r="EL80" s="34"/>
      <c r="EM80" s="34"/>
      <c r="EN80" s="43"/>
      <c r="EO80" s="45">
        <f>データ!EH7</f>
        <v>63.3</v>
      </c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>
        <f>データ!EI7</f>
        <v>69.599999999999994</v>
      </c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>
        <f>データ!EJ7</f>
        <v>69.2</v>
      </c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>
        <f>データ!EK7</f>
        <v>69.7</v>
      </c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>
        <f>データ!EL7</f>
        <v>71.3</v>
      </c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Y80" s="33" t="s">
        <v>14</v>
      </c>
      <c r="IZ80" s="34"/>
      <c r="JA80" s="34"/>
      <c r="JB80" s="34"/>
      <c r="JC80" s="34"/>
      <c r="JD80" s="34"/>
      <c r="JE80" s="34"/>
      <c r="JF80" s="34"/>
      <c r="JG80" s="34"/>
      <c r="JH80" s="34"/>
      <c r="JI80" s="43"/>
      <c r="JJ80" s="58">
        <f>データ!ES7</f>
        <v>34139294</v>
      </c>
      <c r="JK80" s="58"/>
      <c r="JL80" s="58"/>
      <c r="JM80" s="58"/>
      <c r="JN80" s="58"/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>
        <f>データ!ET7</f>
        <v>35115689</v>
      </c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/>
      <c r="KP80" s="58"/>
      <c r="KQ80" s="58"/>
      <c r="KR80" s="58"/>
      <c r="KS80" s="58"/>
      <c r="KT80" s="58"/>
      <c r="KU80" s="58"/>
      <c r="KV80" s="58">
        <f>データ!EU7</f>
        <v>35730958</v>
      </c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>
        <f>データ!EV7</f>
        <v>37752628</v>
      </c>
      <c r="LP80" s="58"/>
      <c r="LQ80" s="58"/>
      <c r="LR80" s="58"/>
      <c r="LS80" s="58"/>
      <c r="LT80" s="58"/>
      <c r="LU80" s="58"/>
      <c r="LV80" s="58"/>
      <c r="LW80" s="58"/>
      <c r="LX80" s="58"/>
      <c r="LY80" s="58"/>
      <c r="LZ80" s="58"/>
      <c r="MA80" s="58"/>
      <c r="MB80" s="58"/>
      <c r="MC80" s="58"/>
      <c r="MD80" s="58"/>
      <c r="ME80" s="58"/>
      <c r="MF80" s="58"/>
      <c r="MG80" s="58"/>
      <c r="MH80" s="58">
        <f>データ!EW7</f>
        <v>39094598</v>
      </c>
      <c r="MI80" s="58"/>
      <c r="MJ80" s="58"/>
      <c r="MK80" s="58"/>
      <c r="ML80" s="58"/>
      <c r="MM80" s="58"/>
      <c r="MN80" s="58"/>
      <c r="MO80" s="58"/>
      <c r="MP80" s="58"/>
      <c r="MQ80" s="58"/>
      <c r="MR80" s="58"/>
      <c r="MS80" s="58"/>
      <c r="MT80" s="58"/>
      <c r="MU80" s="58"/>
      <c r="MV80" s="58"/>
      <c r="MW80" s="58"/>
      <c r="MX80" s="58"/>
      <c r="MY80" s="58"/>
      <c r="MZ80" s="58"/>
      <c r="NA80" s="22"/>
      <c r="NB80" s="22"/>
      <c r="NC80" s="22"/>
      <c r="ND80" s="22"/>
      <c r="NE80" s="22"/>
      <c r="NF80" s="22"/>
      <c r="NG80" s="60"/>
      <c r="NH80" s="4"/>
      <c r="NI80" s="2"/>
      <c r="NJ80" s="71"/>
      <c r="NK80" s="79"/>
      <c r="NL80" s="79"/>
      <c r="NM80" s="79"/>
      <c r="NN80" s="79"/>
      <c r="NO80" s="79"/>
      <c r="NP80" s="79"/>
      <c r="NQ80" s="79"/>
      <c r="NR80" s="79"/>
      <c r="NS80" s="79"/>
      <c r="NT80" s="79"/>
      <c r="NU80" s="79"/>
      <c r="NV80" s="79"/>
      <c r="NW80" s="79"/>
      <c r="NX80" s="93"/>
    </row>
    <row r="81" spans="1:388" ht="13.5" customHeight="1">
      <c r="A81" s="2"/>
      <c r="B81" s="14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  <c r="JO81" s="22"/>
      <c r="JP81" s="22"/>
      <c r="JQ81" s="22"/>
      <c r="JR81" s="22"/>
      <c r="JS81" s="22"/>
      <c r="JT81" s="22"/>
      <c r="JU81" s="22"/>
      <c r="JV81" s="22"/>
      <c r="JW81" s="22"/>
      <c r="JX81" s="22"/>
      <c r="JY81" s="22"/>
      <c r="JZ81" s="22"/>
      <c r="KA81" s="22"/>
      <c r="KB81" s="22"/>
      <c r="KC81" s="22"/>
      <c r="KD81" s="22"/>
      <c r="KE81" s="22"/>
      <c r="KF81" s="22"/>
      <c r="KG81" s="22"/>
      <c r="KH81" s="22"/>
      <c r="KI81" s="22"/>
      <c r="KJ81" s="22"/>
      <c r="KK81" s="22"/>
      <c r="KL81" s="22"/>
      <c r="KM81" s="22"/>
      <c r="KN81" s="22"/>
      <c r="KO81" s="22"/>
      <c r="KP81" s="22"/>
      <c r="KQ81" s="22"/>
      <c r="KR81" s="22"/>
      <c r="KS81" s="22"/>
      <c r="KT81" s="22"/>
      <c r="KU81" s="22"/>
      <c r="KV81" s="22"/>
      <c r="KW81" s="22"/>
      <c r="KX81" s="22"/>
      <c r="KY81" s="22"/>
      <c r="KZ81" s="22"/>
      <c r="LA81" s="22"/>
      <c r="LB81" s="22"/>
      <c r="LC81" s="22"/>
      <c r="LD81" s="22"/>
      <c r="LE81" s="22"/>
      <c r="LF81" s="22"/>
      <c r="LG81" s="22"/>
      <c r="LH81" s="22"/>
      <c r="LI81" s="22"/>
      <c r="LJ81" s="22"/>
      <c r="LK81" s="22"/>
      <c r="LL81" s="22"/>
      <c r="LM81" s="22"/>
      <c r="LN81" s="22"/>
      <c r="LO81" s="22"/>
      <c r="LP81" s="22"/>
      <c r="LQ81" s="22"/>
      <c r="LR81" s="22"/>
      <c r="LS81" s="22"/>
      <c r="LT81" s="22"/>
      <c r="LU81" s="22"/>
      <c r="LV81" s="22"/>
      <c r="LW81" s="22"/>
      <c r="LX81" s="22"/>
      <c r="LY81" s="22"/>
      <c r="LZ81" s="22"/>
      <c r="MA81" s="22"/>
      <c r="MB81" s="22"/>
      <c r="MC81" s="22"/>
      <c r="MD81" s="22"/>
      <c r="ME81" s="22"/>
      <c r="MF81" s="22"/>
      <c r="MG81" s="22"/>
      <c r="MH81" s="22"/>
      <c r="MI81" s="22"/>
      <c r="MJ81" s="22"/>
      <c r="MK81" s="22"/>
      <c r="ML81" s="22"/>
      <c r="MM81" s="22"/>
      <c r="MN81" s="22"/>
      <c r="MO81" s="22"/>
      <c r="MP81" s="22"/>
      <c r="MQ81" s="22"/>
      <c r="MR81" s="22"/>
      <c r="MS81" s="22"/>
      <c r="MT81" s="22"/>
      <c r="MU81" s="22"/>
      <c r="MV81" s="22"/>
      <c r="MW81" s="22"/>
      <c r="MX81" s="22"/>
      <c r="MY81" s="22"/>
      <c r="MZ81" s="22"/>
      <c r="NA81" s="22"/>
      <c r="NB81" s="22"/>
      <c r="NC81" s="22"/>
      <c r="ND81" s="22"/>
      <c r="NE81" s="22"/>
      <c r="NF81" s="22"/>
      <c r="NG81" s="60"/>
      <c r="NH81" s="4"/>
      <c r="NI81" s="2"/>
      <c r="NJ81" s="71"/>
      <c r="NK81" s="79"/>
      <c r="NL81" s="79"/>
      <c r="NM81" s="79"/>
      <c r="NN81" s="79"/>
      <c r="NO81" s="79"/>
      <c r="NP81" s="79"/>
      <c r="NQ81" s="79"/>
      <c r="NR81" s="79"/>
      <c r="NS81" s="79"/>
      <c r="NT81" s="79"/>
      <c r="NU81" s="79"/>
      <c r="NV81" s="79"/>
      <c r="NW81" s="79"/>
      <c r="NX81" s="93"/>
    </row>
    <row r="82" spans="1:388" ht="13.5" customHeight="1">
      <c r="A82" s="2"/>
      <c r="B82" s="14"/>
      <c r="C82" s="23"/>
      <c r="D82" s="22"/>
      <c r="E82" s="22"/>
      <c r="F82" s="26" t="s">
        <v>72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3"/>
      <c r="DQ82" s="23"/>
      <c r="DR82" s="23"/>
      <c r="DS82" s="23"/>
      <c r="DT82" s="23"/>
      <c r="DU82" s="23"/>
      <c r="DV82" s="23"/>
      <c r="DW82" s="23"/>
      <c r="DX82" s="23"/>
      <c r="DY82" s="54"/>
      <c r="DZ82" s="55" t="s">
        <v>0</v>
      </c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  <c r="HU82" s="55"/>
      <c r="HV82" s="55"/>
      <c r="HW82" s="55"/>
      <c r="HX82" s="55"/>
      <c r="HY82" s="55"/>
      <c r="HZ82" s="55"/>
      <c r="IA82" s="55"/>
      <c r="IB82" s="55"/>
      <c r="IC82" s="55"/>
      <c r="ID82" s="55"/>
      <c r="IE82" s="55"/>
      <c r="IF82" s="55"/>
      <c r="IG82" s="55"/>
      <c r="IH82" s="55"/>
      <c r="II82" s="55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6" t="s">
        <v>25</v>
      </c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3"/>
      <c r="NF82" s="23"/>
      <c r="NG82" s="23"/>
      <c r="NH82" s="4"/>
      <c r="NI82" s="2"/>
      <c r="NJ82" s="71"/>
      <c r="NK82" s="79"/>
      <c r="NL82" s="79"/>
      <c r="NM82" s="79"/>
      <c r="NN82" s="79"/>
      <c r="NO82" s="79"/>
      <c r="NP82" s="79"/>
      <c r="NQ82" s="79"/>
      <c r="NR82" s="79"/>
      <c r="NS82" s="79"/>
      <c r="NT82" s="79"/>
      <c r="NU82" s="79"/>
      <c r="NV82" s="79"/>
      <c r="NW82" s="79"/>
      <c r="NX82" s="93"/>
    </row>
    <row r="83" spans="1:388" ht="13.5" customHeight="1">
      <c r="A83" s="2"/>
      <c r="B83" s="14"/>
      <c r="C83" s="23"/>
      <c r="D83" s="22"/>
      <c r="E83" s="22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3"/>
      <c r="DQ83" s="23"/>
      <c r="DR83" s="23"/>
      <c r="DS83" s="23"/>
      <c r="DT83" s="23"/>
      <c r="DU83" s="23"/>
      <c r="DV83" s="23"/>
      <c r="DW83" s="23"/>
      <c r="DX83" s="23"/>
      <c r="DY83" s="54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  <c r="HU83" s="55"/>
      <c r="HV83" s="55"/>
      <c r="HW83" s="55"/>
      <c r="HX83" s="55"/>
      <c r="HY83" s="55"/>
      <c r="HZ83" s="55"/>
      <c r="IA83" s="55"/>
      <c r="IB83" s="55"/>
      <c r="IC83" s="55"/>
      <c r="ID83" s="55"/>
      <c r="IE83" s="55"/>
      <c r="IF83" s="55"/>
      <c r="IG83" s="55"/>
      <c r="IH83" s="55"/>
      <c r="II83" s="55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3"/>
      <c r="NF83" s="23"/>
      <c r="NG83" s="23"/>
      <c r="NH83" s="4"/>
      <c r="NI83" s="2"/>
      <c r="NJ83" s="71"/>
      <c r="NK83" s="79"/>
      <c r="NL83" s="79"/>
      <c r="NM83" s="79"/>
      <c r="NN83" s="79"/>
      <c r="NO83" s="79"/>
      <c r="NP83" s="79"/>
      <c r="NQ83" s="79"/>
      <c r="NR83" s="79"/>
      <c r="NS83" s="79"/>
      <c r="NT83" s="79"/>
      <c r="NU83" s="79"/>
      <c r="NV83" s="79"/>
      <c r="NW83" s="79"/>
      <c r="NX83" s="93"/>
    </row>
    <row r="84" spans="1:388" ht="13.5" customHeight="1">
      <c r="A84" s="2"/>
      <c r="B84" s="1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5"/>
      <c r="JK84" s="25"/>
      <c r="JL84" s="25"/>
      <c r="JM84" s="25"/>
      <c r="JN84" s="25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5"/>
      <c r="KF84" s="25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5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25"/>
      <c r="LK84" s="25"/>
      <c r="LL84" s="25"/>
      <c r="LM84" s="25"/>
      <c r="LN84" s="25"/>
      <c r="LO84" s="25"/>
      <c r="LP84" s="25"/>
      <c r="LQ84" s="25"/>
      <c r="LR84" s="25"/>
      <c r="LS84" s="25"/>
      <c r="LT84" s="25"/>
      <c r="LU84" s="25"/>
      <c r="LV84" s="25"/>
      <c r="LW84" s="25"/>
      <c r="LX84" s="25"/>
      <c r="LY84" s="25"/>
      <c r="LZ84" s="25"/>
      <c r="MA84" s="25"/>
      <c r="MB84" s="25"/>
      <c r="MC84" s="25"/>
      <c r="MD84" s="25"/>
      <c r="ME84" s="25"/>
      <c r="MF84" s="25"/>
      <c r="MG84" s="25"/>
      <c r="MH84" s="25"/>
      <c r="MI84" s="25"/>
      <c r="MJ84" s="25"/>
      <c r="MK84" s="25"/>
      <c r="ML84" s="25"/>
      <c r="MM84" s="25"/>
      <c r="MN84" s="25"/>
      <c r="MO84" s="25"/>
      <c r="MP84" s="25"/>
      <c r="MQ84" s="25"/>
      <c r="MR84" s="25"/>
      <c r="MS84" s="25"/>
      <c r="MT84" s="25"/>
      <c r="MU84" s="25"/>
      <c r="MV84" s="25"/>
      <c r="MW84" s="25"/>
      <c r="MX84" s="25"/>
      <c r="MY84" s="25"/>
      <c r="MZ84" s="25"/>
      <c r="NA84" s="25"/>
      <c r="NB84" s="25"/>
      <c r="NC84" s="25"/>
      <c r="ND84" s="25"/>
      <c r="NE84" s="25"/>
      <c r="NF84" s="25"/>
      <c r="NG84" s="25"/>
      <c r="NH84" s="63"/>
      <c r="NI84" s="2"/>
      <c r="NJ84" s="72"/>
      <c r="NK84" s="80"/>
      <c r="NL84" s="80"/>
      <c r="NM84" s="80"/>
      <c r="NN84" s="80"/>
      <c r="NO84" s="80"/>
      <c r="NP84" s="80"/>
      <c r="NQ84" s="80"/>
      <c r="NR84" s="80"/>
      <c r="NS84" s="80"/>
      <c r="NT84" s="80"/>
      <c r="NU84" s="80"/>
      <c r="NV84" s="80"/>
      <c r="NW84" s="80"/>
      <c r="NX84" s="94"/>
    </row>
    <row r="85" spans="1:388">
      <c r="B85" t="s">
        <v>16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</row>
    <row r="88" spans="1:388">
      <c r="A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</row>
    <row r="89" spans="1:388" hidden="1">
      <c r="A89" s="5"/>
      <c r="B89" s="16" t="s">
        <v>31</v>
      </c>
      <c r="C89" s="16" t="s">
        <v>52</v>
      </c>
      <c r="D89" s="16" t="s">
        <v>8</v>
      </c>
      <c r="E89" s="16" t="s">
        <v>10</v>
      </c>
      <c r="F89" s="16" t="s">
        <v>44</v>
      </c>
      <c r="G89" s="16" t="s">
        <v>70</v>
      </c>
      <c r="H89" s="16" t="s">
        <v>47</v>
      </c>
      <c r="I89" s="16" t="s">
        <v>57</v>
      </c>
      <c r="J89" s="16" t="s">
        <v>31</v>
      </c>
      <c r="K89" s="16" t="s">
        <v>52</v>
      </c>
      <c r="L89" s="16" t="s">
        <v>8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</row>
    <row r="90" spans="1:388" hidden="1">
      <c r="A90" s="5"/>
      <c r="B90" s="16" t="str">
        <f>データ!AR6</f>
        <v>【98.5】</v>
      </c>
      <c r="C90" s="16" t="str">
        <f>データ!BC6</f>
        <v>【89.7】</v>
      </c>
      <c r="D90" s="16" t="str">
        <f>データ!BN6</f>
        <v>【64.7】</v>
      </c>
      <c r="E90" s="16" t="str">
        <f>データ!BY6</f>
        <v>【74.8】</v>
      </c>
      <c r="F90" s="16" t="str">
        <f>データ!CJ6</f>
        <v>【50,718】</v>
      </c>
      <c r="G90" s="16" t="str">
        <f>データ!CU6</f>
        <v>【14,202】</v>
      </c>
      <c r="H90" s="16" t="str">
        <f>データ!DF6</f>
        <v>【55.0】</v>
      </c>
      <c r="I90" s="16" t="str">
        <f>データ!DQ6</f>
        <v>【24.3】</v>
      </c>
      <c r="J90" s="16" t="str">
        <f>データ!EB6</f>
        <v>【51.6】</v>
      </c>
      <c r="K90" s="16" t="str">
        <f>データ!EM6</f>
        <v>【67.6】</v>
      </c>
      <c r="L90" s="16" t="str">
        <f>データ!EX6</f>
        <v>【45,442,498】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</row>
    <row r="91" spans="1:38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</row>
  </sheetData>
  <sheetProtection algorithmName="SHA-512" hashValue="uAnNFBeEAmrFF1Sb2P3E1VPPrg1yqyETBZLhqOhCcuEbJOHzhH9lx8ZuXxX0VOVtaiwsu9f3BktKaJUaeajIIQ==" saltValue="HhsHkTddYWp4C5Uma0q2Qw==" spinCount="100000" sheet="1" objects="1" scenarios="1" formatCells="0" formatColumns="0" formatRows="0"/>
  <mergeCells count="262"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B12:AT12"/>
    <mergeCell ref="AU12:CM12"/>
    <mergeCell ref="CN12:EF12"/>
    <mergeCell ref="EG12:FY12"/>
    <mergeCell ref="ID12:JV12"/>
    <mergeCell ref="JW12:LO12"/>
    <mergeCell ref="LP12:NH12"/>
    <mergeCell ref="B13:NH13"/>
    <mergeCell ref="B14:NH1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EW32:FK32"/>
    <mergeCell ref="FL32:FZ32"/>
    <mergeCell ref="GR32:HF32"/>
    <mergeCell ref="HG32:HU32"/>
    <mergeCell ref="HV32:IJ32"/>
    <mergeCell ref="IK32:IY32"/>
    <mergeCell ref="IZ32:JN32"/>
    <mergeCell ref="KF32:KT32"/>
    <mergeCell ref="KU32:LI32"/>
    <mergeCell ref="LJ32:LX32"/>
    <mergeCell ref="LY32:MM32"/>
    <mergeCell ref="MN32:NB32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EH33:EV33"/>
    <mergeCell ref="EW33:FK33"/>
    <mergeCell ref="FL33:FZ33"/>
    <mergeCell ref="GI33:GQ33"/>
    <mergeCell ref="GR33:HF33"/>
    <mergeCell ref="HG33:HU33"/>
    <mergeCell ref="HV33:IJ33"/>
    <mergeCell ref="IK33:IY33"/>
    <mergeCell ref="IZ33:JN33"/>
    <mergeCell ref="JW33:KE33"/>
    <mergeCell ref="KF33:KT33"/>
    <mergeCell ref="KU33:LI33"/>
    <mergeCell ref="LJ33:LX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DD34:DR34"/>
    <mergeCell ref="DS34:EG34"/>
    <mergeCell ref="EH34:EV34"/>
    <mergeCell ref="EW34:FK34"/>
    <mergeCell ref="FL34:FZ34"/>
    <mergeCell ref="GI34:GQ34"/>
    <mergeCell ref="GR34:HF34"/>
    <mergeCell ref="HG34:HU34"/>
    <mergeCell ref="HV34:IJ34"/>
    <mergeCell ref="IK34:IY34"/>
    <mergeCell ref="IZ34:JN34"/>
    <mergeCell ref="JW34:KE34"/>
    <mergeCell ref="KF34:KT34"/>
    <mergeCell ref="KU34:LI34"/>
    <mergeCell ref="LJ34:LX34"/>
    <mergeCell ref="LY34:MM34"/>
    <mergeCell ref="MN34:NB34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EW54:FK54"/>
    <mergeCell ref="FL54:FZ54"/>
    <mergeCell ref="GR54:HF54"/>
    <mergeCell ref="HG54:HU54"/>
    <mergeCell ref="HV54:IJ54"/>
    <mergeCell ref="IK54:IY54"/>
    <mergeCell ref="IZ54:JN54"/>
    <mergeCell ref="KF54:KT54"/>
    <mergeCell ref="KU54:LI54"/>
    <mergeCell ref="LJ54:LX54"/>
    <mergeCell ref="LY54:MM54"/>
    <mergeCell ref="MN54:NB54"/>
    <mergeCell ref="G55:O55"/>
    <mergeCell ref="P55:AD55"/>
    <mergeCell ref="AE55:AS55"/>
    <mergeCell ref="AT55:BH55"/>
    <mergeCell ref="BI55:BW55"/>
    <mergeCell ref="BX55:CL55"/>
    <mergeCell ref="CU55:DC55"/>
    <mergeCell ref="DD55:DR55"/>
    <mergeCell ref="DS55:EG55"/>
    <mergeCell ref="EH55:EV55"/>
    <mergeCell ref="EW55:FK55"/>
    <mergeCell ref="FL55:FZ55"/>
    <mergeCell ref="GI55:GQ55"/>
    <mergeCell ref="GR55:HF55"/>
    <mergeCell ref="HG55:HU55"/>
    <mergeCell ref="HV55:IJ55"/>
    <mergeCell ref="IK55:IY55"/>
    <mergeCell ref="IZ55:JN55"/>
    <mergeCell ref="JW55:KE55"/>
    <mergeCell ref="KF55:KT55"/>
    <mergeCell ref="KU55:LI55"/>
    <mergeCell ref="LJ55:LX55"/>
    <mergeCell ref="LY55:MM55"/>
    <mergeCell ref="MN55:NB55"/>
    <mergeCell ref="G56:O56"/>
    <mergeCell ref="P56:AD56"/>
    <mergeCell ref="AE56:AS56"/>
    <mergeCell ref="AT56:BH56"/>
    <mergeCell ref="BI56:BW56"/>
    <mergeCell ref="BX56:CL56"/>
    <mergeCell ref="CU56:DC56"/>
    <mergeCell ref="DD56:DR56"/>
    <mergeCell ref="DS56:EG56"/>
    <mergeCell ref="EH56:EV56"/>
    <mergeCell ref="EW56:FK56"/>
    <mergeCell ref="FL56:FZ56"/>
    <mergeCell ref="GI56:GQ56"/>
    <mergeCell ref="GR56:HF56"/>
    <mergeCell ref="HG56:HU56"/>
    <mergeCell ref="HV56:IJ56"/>
    <mergeCell ref="IK56:IY56"/>
    <mergeCell ref="IZ56:JN56"/>
    <mergeCell ref="JW56:KE56"/>
    <mergeCell ref="KF56:KT56"/>
    <mergeCell ref="KU56:LI56"/>
    <mergeCell ref="LJ56:LX56"/>
    <mergeCell ref="LY56:MM56"/>
    <mergeCell ref="MN56:NB56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HM78:IE78"/>
    <mergeCell ref="JJ78:KB78"/>
    <mergeCell ref="KC78:KU78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EO79:FG79"/>
    <mergeCell ref="FH79:FZ79"/>
    <mergeCell ref="GA79:GS79"/>
    <mergeCell ref="GT79:HL79"/>
    <mergeCell ref="HM79:IE79"/>
    <mergeCell ref="IY79:JI79"/>
    <mergeCell ref="JJ79:KB79"/>
    <mergeCell ref="KC79:KU79"/>
    <mergeCell ref="KV79:LN79"/>
    <mergeCell ref="LO79:MG79"/>
    <mergeCell ref="MH79:MZ79"/>
    <mergeCell ref="J80:T80"/>
    <mergeCell ref="U80:AM80"/>
    <mergeCell ref="AN80:BF80"/>
    <mergeCell ref="BG80:BY80"/>
    <mergeCell ref="BZ80:CR80"/>
    <mergeCell ref="CS80:DK80"/>
    <mergeCell ref="ED80:EN80"/>
    <mergeCell ref="EO80:FG80"/>
    <mergeCell ref="FH80:FZ80"/>
    <mergeCell ref="GA80:GS80"/>
    <mergeCell ref="GT80:HL80"/>
    <mergeCell ref="HM80:IE80"/>
    <mergeCell ref="IY80:JI80"/>
    <mergeCell ref="JJ80:KB80"/>
    <mergeCell ref="KC80:KU80"/>
    <mergeCell ref="KV80:LN80"/>
    <mergeCell ref="LO80:MG80"/>
    <mergeCell ref="MH80:MZ80"/>
    <mergeCell ref="B2:NX4"/>
    <mergeCell ref="NJ14:NX15"/>
    <mergeCell ref="F16:ND17"/>
    <mergeCell ref="NJ26:NX27"/>
    <mergeCell ref="NJ28:NX29"/>
    <mergeCell ref="E36:CO37"/>
    <mergeCell ref="CS36:GC37"/>
    <mergeCell ref="GG36:JQ37"/>
    <mergeCell ref="JU36:ND37"/>
    <mergeCell ref="NJ47:NX48"/>
    <mergeCell ref="E58:CO59"/>
    <mergeCell ref="CS58:GC59"/>
    <mergeCell ref="GG58:JQ59"/>
    <mergeCell ref="JU58:ND59"/>
    <mergeCell ref="F62:ND63"/>
    <mergeCell ref="NJ66:NX67"/>
    <mergeCell ref="F82:DO83"/>
    <mergeCell ref="DZ82:II83"/>
    <mergeCell ref="IU82:ND83"/>
    <mergeCell ref="NJ16:NX25"/>
    <mergeCell ref="NJ30:NX46"/>
    <mergeCell ref="NJ49:NX65"/>
    <mergeCell ref="NJ68:NX84"/>
  </mergeCells>
  <phoneticPr fontId="2"/>
  <printOptions horizontalCentered="1" verticalCentered="1"/>
  <pageMargins left="0" right="0" top="0" bottom="0" header="0" footer="0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73</v>
      </c>
      <c r="AH1" s="119">
        <v>1</v>
      </c>
      <c r="AI1" s="119">
        <v>1</v>
      </c>
      <c r="AJ1" s="119">
        <v>1</v>
      </c>
      <c r="AK1" s="119">
        <v>1</v>
      </c>
      <c r="AL1" s="119">
        <v>1</v>
      </c>
      <c r="AM1" s="119">
        <v>1</v>
      </c>
      <c r="AN1" s="119">
        <v>1</v>
      </c>
      <c r="AO1" s="119">
        <v>1</v>
      </c>
      <c r="AP1" s="119">
        <v>1</v>
      </c>
      <c r="AQ1" s="119">
        <v>1</v>
      </c>
      <c r="AR1" s="119"/>
      <c r="AS1" s="119">
        <v>1</v>
      </c>
      <c r="AT1" s="119">
        <v>1</v>
      </c>
      <c r="AU1" s="119">
        <v>1</v>
      </c>
      <c r="AV1" s="119">
        <v>1</v>
      </c>
      <c r="AW1" s="119">
        <v>1</v>
      </c>
      <c r="AX1" s="119">
        <v>1</v>
      </c>
      <c r="AY1" s="119">
        <v>1</v>
      </c>
      <c r="AZ1" s="119">
        <v>1</v>
      </c>
      <c r="BA1" s="119">
        <v>1</v>
      </c>
      <c r="BB1" s="119">
        <v>1</v>
      </c>
      <c r="BC1" s="119"/>
      <c r="BD1" s="119">
        <v>1</v>
      </c>
      <c r="BE1" s="119">
        <v>1</v>
      </c>
      <c r="BF1" s="119">
        <v>1</v>
      </c>
      <c r="BG1" s="119">
        <v>1</v>
      </c>
      <c r="BH1" s="119">
        <v>1</v>
      </c>
      <c r="BI1" s="119">
        <v>1</v>
      </c>
      <c r="BJ1" s="119">
        <v>1</v>
      </c>
      <c r="BK1" s="119">
        <v>1</v>
      </c>
      <c r="BL1" s="119">
        <v>1</v>
      </c>
      <c r="BM1" s="119">
        <v>1</v>
      </c>
      <c r="BN1" s="119"/>
      <c r="BO1" s="119">
        <v>1</v>
      </c>
      <c r="BP1" s="119">
        <v>1</v>
      </c>
      <c r="BQ1" s="119">
        <v>1</v>
      </c>
      <c r="BR1" s="119">
        <v>1</v>
      </c>
      <c r="BS1" s="119">
        <v>1</v>
      </c>
      <c r="BT1" s="119">
        <v>1</v>
      </c>
      <c r="BU1" s="119">
        <v>1</v>
      </c>
      <c r="BV1" s="119">
        <v>1</v>
      </c>
      <c r="BW1" s="119">
        <v>1</v>
      </c>
      <c r="BX1" s="119">
        <v>1</v>
      </c>
      <c r="BY1" s="119"/>
      <c r="BZ1" s="119">
        <v>1</v>
      </c>
      <c r="CA1" s="119">
        <v>1</v>
      </c>
      <c r="CB1" s="119">
        <v>1</v>
      </c>
      <c r="CC1" s="119">
        <v>1</v>
      </c>
      <c r="CD1" s="119">
        <v>1</v>
      </c>
      <c r="CE1" s="119">
        <v>1</v>
      </c>
      <c r="CF1" s="119">
        <v>1</v>
      </c>
      <c r="CG1" s="119">
        <v>1</v>
      </c>
      <c r="CH1" s="119">
        <v>1</v>
      </c>
      <c r="CI1" s="119">
        <v>1</v>
      </c>
      <c r="CJ1" s="119"/>
      <c r="CK1" s="119">
        <v>1</v>
      </c>
      <c r="CL1" s="119">
        <v>1</v>
      </c>
      <c r="CM1" s="119">
        <v>1</v>
      </c>
      <c r="CN1" s="119">
        <v>1</v>
      </c>
      <c r="CO1" s="119">
        <v>1</v>
      </c>
      <c r="CP1" s="119">
        <v>1</v>
      </c>
      <c r="CQ1" s="119">
        <v>1</v>
      </c>
      <c r="CR1" s="119">
        <v>1</v>
      </c>
      <c r="CS1" s="119">
        <v>1</v>
      </c>
      <c r="CT1" s="119">
        <v>1</v>
      </c>
      <c r="CU1" s="119"/>
      <c r="CV1" s="119">
        <v>1</v>
      </c>
      <c r="CW1" s="119">
        <v>1</v>
      </c>
      <c r="CX1" s="119">
        <v>1</v>
      </c>
      <c r="CY1" s="119">
        <v>1</v>
      </c>
      <c r="CZ1" s="119">
        <v>1</v>
      </c>
      <c r="DA1" s="119">
        <v>1</v>
      </c>
      <c r="DB1" s="119">
        <v>1</v>
      </c>
      <c r="DC1" s="119">
        <v>1</v>
      </c>
      <c r="DD1" s="119">
        <v>1</v>
      </c>
      <c r="DE1" s="119">
        <v>1</v>
      </c>
      <c r="DF1" s="119"/>
      <c r="DG1" s="119">
        <v>1</v>
      </c>
      <c r="DH1" s="119">
        <v>1</v>
      </c>
      <c r="DI1" s="119">
        <v>1</v>
      </c>
      <c r="DJ1" s="119">
        <v>1</v>
      </c>
      <c r="DK1" s="119">
        <v>1</v>
      </c>
      <c r="DL1" s="119">
        <v>1</v>
      </c>
      <c r="DM1" s="119">
        <v>1</v>
      </c>
      <c r="DN1" s="119">
        <v>1</v>
      </c>
      <c r="DO1" s="119">
        <v>1</v>
      </c>
      <c r="DP1" s="119">
        <v>1</v>
      </c>
      <c r="DQ1" s="119"/>
      <c r="DR1" s="119">
        <v>1</v>
      </c>
      <c r="DS1" s="119">
        <v>1</v>
      </c>
      <c r="DT1" s="119">
        <v>1</v>
      </c>
      <c r="DU1" s="119">
        <v>1</v>
      </c>
      <c r="DV1" s="119">
        <v>1</v>
      </c>
      <c r="DW1" s="119">
        <v>1</v>
      </c>
      <c r="DX1" s="119">
        <v>1</v>
      </c>
      <c r="DY1" s="119">
        <v>1</v>
      </c>
      <c r="DZ1" s="119">
        <v>1</v>
      </c>
      <c r="EA1" s="119">
        <v>1</v>
      </c>
      <c r="EB1" s="119"/>
      <c r="EC1" s="119">
        <v>1</v>
      </c>
      <c r="ED1" s="119">
        <v>1</v>
      </c>
      <c r="EE1" s="119">
        <v>1</v>
      </c>
      <c r="EF1" s="119">
        <v>1</v>
      </c>
      <c r="EG1" s="119">
        <v>1</v>
      </c>
      <c r="EH1" s="119">
        <v>1</v>
      </c>
      <c r="EI1" s="119">
        <v>1</v>
      </c>
      <c r="EJ1" s="119">
        <v>1</v>
      </c>
      <c r="EK1" s="119">
        <v>1</v>
      </c>
      <c r="EL1" s="119">
        <v>1</v>
      </c>
      <c r="EM1" s="119"/>
      <c r="EN1" s="119">
        <v>1</v>
      </c>
      <c r="EO1" s="119">
        <v>1</v>
      </c>
      <c r="EP1" s="119">
        <v>1</v>
      </c>
      <c r="EQ1" s="119">
        <v>1</v>
      </c>
      <c r="ER1" s="119">
        <v>1</v>
      </c>
      <c r="ES1" s="119">
        <v>1</v>
      </c>
      <c r="ET1" s="119">
        <v>1</v>
      </c>
      <c r="EU1" s="119">
        <v>1</v>
      </c>
      <c r="EV1" s="119">
        <v>1</v>
      </c>
      <c r="EW1" s="119">
        <v>1</v>
      </c>
      <c r="EX1" s="119"/>
    </row>
    <row r="2" spans="1:154">
      <c r="A2" s="98" t="s">
        <v>45</v>
      </c>
      <c r="B2" s="98">
        <f t="shared" ref="B2:EX2" si="0">COLUMN()-1</f>
        <v>1</v>
      </c>
      <c r="C2" s="98">
        <f t="shared" si="0"/>
        <v>2</v>
      </c>
      <c r="D2" s="98">
        <f t="shared" si="0"/>
        <v>3</v>
      </c>
      <c r="E2" s="98">
        <f t="shared" si="0"/>
        <v>4</v>
      </c>
      <c r="F2" s="98">
        <f t="shared" si="0"/>
        <v>5</v>
      </c>
      <c r="G2" s="98">
        <f t="shared" si="0"/>
        <v>6</v>
      </c>
      <c r="H2" s="98">
        <f t="shared" si="0"/>
        <v>7</v>
      </c>
      <c r="I2" s="98">
        <f t="shared" si="0"/>
        <v>8</v>
      </c>
      <c r="J2" s="98">
        <f t="shared" si="0"/>
        <v>9</v>
      </c>
      <c r="K2" s="98">
        <f t="shared" si="0"/>
        <v>10</v>
      </c>
      <c r="L2" s="98">
        <f t="shared" si="0"/>
        <v>11</v>
      </c>
      <c r="M2" s="98">
        <f t="shared" si="0"/>
        <v>12</v>
      </c>
      <c r="N2" s="98">
        <f t="shared" si="0"/>
        <v>13</v>
      </c>
      <c r="O2" s="98">
        <f t="shared" si="0"/>
        <v>14</v>
      </c>
      <c r="P2" s="98">
        <f t="shared" si="0"/>
        <v>15</v>
      </c>
      <c r="Q2" s="98">
        <f t="shared" si="0"/>
        <v>16</v>
      </c>
      <c r="R2" s="98">
        <f t="shared" si="0"/>
        <v>17</v>
      </c>
      <c r="S2" s="98">
        <f t="shared" si="0"/>
        <v>18</v>
      </c>
      <c r="T2" s="98">
        <f t="shared" si="0"/>
        <v>19</v>
      </c>
      <c r="U2" s="98">
        <f t="shared" si="0"/>
        <v>20</v>
      </c>
      <c r="V2" s="98">
        <f t="shared" si="0"/>
        <v>21</v>
      </c>
      <c r="W2" s="98">
        <f t="shared" si="0"/>
        <v>22</v>
      </c>
      <c r="X2" s="98">
        <f t="shared" si="0"/>
        <v>23</v>
      </c>
      <c r="Y2" s="98">
        <f t="shared" si="0"/>
        <v>24</v>
      </c>
      <c r="Z2" s="98">
        <f t="shared" si="0"/>
        <v>25</v>
      </c>
      <c r="AA2" s="98">
        <f t="shared" si="0"/>
        <v>26</v>
      </c>
      <c r="AB2" s="98">
        <f t="shared" si="0"/>
        <v>27</v>
      </c>
      <c r="AC2" s="98">
        <f t="shared" si="0"/>
        <v>28</v>
      </c>
      <c r="AD2" s="98">
        <f t="shared" si="0"/>
        <v>29</v>
      </c>
      <c r="AE2" s="98">
        <f t="shared" si="0"/>
        <v>30</v>
      </c>
      <c r="AF2" s="98">
        <f t="shared" si="0"/>
        <v>31</v>
      </c>
      <c r="AG2" s="98">
        <f t="shared" si="0"/>
        <v>32</v>
      </c>
      <c r="AH2" s="98">
        <f t="shared" si="0"/>
        <v>33</v>
      </c>
      <c r="AI2" s="98">
        <f t="shared" si="0"/>
        <v>34</v>
      </c>
      <c r="AJ2" s="98">
        <f t="shared" si="0"/>
        <v>35</v>
      </c>
      <c r="AK2" s="98">
        <f t="shared" si="0"/>
        <v>36</v>
      </c>
      <c r="AL2" s="98">
        <f t="shared" si="0"/>
        <v>37</v>
      </c>
      <c r="AM2" s="98">
        <f t="shared" si="0"/>
        <v>38</v>
      </c>
      <c r="AN2" s="98">
        <f t="shared" si="0"/>
        <v>39</v>
      </c>
      <c r="AO2" s="98">
        <f t="shared" si="0"/>
        <v>40</v>
      </c>
      <c r="AP2" s="98">
        <f t="shared" si="0"/>
        <v>41</v>
      </c>
      <c r="AQ2" s="98">
        <f t="shared" si="0"/>
        <v>42</v>
      </c>
      <c r="AR2" s="98">
        <f t="shared" si="0"/>
        <v>43</v>
      </c>
      <c r="AS2" s="98">
        <f t="shared" si="0"/>
        <v>44</v>
      </c>
      <c r="AT2" s="98">
        <f t="shared" si="0"/>
        <v>45</v>
      </c>
      <c r="AU2" s="98">
        <f t="shared" si="0"/>
        <v>46</v>
      </c>
      <c r="AV2" s="98">
        <f t="shared" si="0"/>
        <v>47</v>
      </c>
      <c r="AW2" s="98">
        <f t="shared" si="0"/>
        <v>48</v>
      </c>
      <c r="AX2" s="98">
        <f t="shared" si="0"/>
        <v>49</v>
      </c>
      <c r="AY2" s="98">
        <f t="shared" si="0"/>
        <v>50</v>
      </c>
      <c r="AZ2" s="98">
        <f t="shared" si="0"/>
        <v>51</v>
      </c>
      <c r="BA2" s="98">
        <f t="shared" si="0"/>
        <v>52</v>
      </c>
      <c r="BB2" s="98">
        <f t="shared" si="0"/>
        <v>53</v>
      </c>
      <c r="BC2" s="98">
        <f t="shared" si="0"/>
        <v>54</v>
      </c>
      <c r="BD2" s="98">
        <f t="shared" si="0"/>
        <v>55</v>
      </c>
      <c r="BE2" s="98">
        <f t="shared" si="0"/>
        <v>56</v>
      </c>
      <c r="BF2" s="98">
        <f t="shared" si="0"/>
        <v>57</v>
      </c>
      <c r="BG2" s="98">
        <f t="shared" si="0"/>
        <v>58</v>
      </c>
      <c r="BH2" s="98">
        <f t="shared" si="0"/>
        <v>59</v>
      </c>
      <c r="BI2" s="98">
        <f t="shared" si="0"/>
        <v>60</v>
      </c>
      <c r="BJ2" s="98">
        <f t="shared" si="0"/>
        <v>61</v>
      </c>
      <c r="BK2" s="98">
        <f t="shared" si="0"/>
        <v>62</v>
      </c>
      <c r="BL2" s="98">
        <f t="shared" si="0"/>
        <v>63</v>
      </c>
      <c r="BM2" s="98">
        <f t="shared" si="0"/>
        <v>64</v>
      </c>
      <c r="BN2" s="98">
        <f t="shared" si="0"/>
        <v>65</v>
      </c>
      <c r="BO2" s="98">
        <f t="shared" si="0"/>
        <v>66</v>
      </c>
      <c r="BP2" s="98">
        <f t="shared" si="0"/>
        <v>67</v>
      </c>
      <c r="BQ2" s="98">
        <f t="shared" si="0"/>
        <v>68</v>
      </c>
      <c r="BR2" s="98">
        <f t="shared" si="0"/>
        <v>69</v>
      </c>
      <c r="BS2" s="98">
        <f t="shared" si="0"/>
        <v>70</v>
      </c>
      <c r="BT2" s="98">
        <f t="shared" si="0"/>
        <v>71</v>
      </c>
      <c r="BU2" s="98">
        <f t="shared" si="0"/>
        <v>72</v>
      </c>
      <c r="BV2" s="98">
        <f t="shared" si="0"/>
        <v>73</v>
      </c>
      <c r="BW2" s="98">
        <f t="shared" si="0"/>
        <v>74</v>
      </c>
      <c r="BX2" s="98">
        <f t="shared" si="0"/>
        <v>75</v>
      </c>
      <c r="BY2" s="98">
        <f t="shared" si="0"/>
        <v>76</v>
      </c>
      <c r="BZ2" s="98">
        <f t="shared" si="0"/>
        <v>77</v>
      </c>
      <c r="CA2" s="98">
        <f t="shared" si="0"/>
        <v>78</v>
      </c>
      <c r="CB2" s="98">
        <f t="shared" si="0"/>
        <v>79</v>
      </c>
      <c r="CC2" s="98">
        <f t="shared" si="0"/>
        <v>80</v>
      </c>
      <c r="CD2" s="98">
        <f t="shared" si="0"/>
        <v>81</v>
      </c>
      <c r="CE2" s="98">
        <f t="shared" si="0"/>
        <v>82</v>
      </c>
      <c r="CF2" s="98">
        <f t="shared" si="0"/>
        <v>83</v>
      </c>
      <c r="CG2" s="98">
        <f t="shared" si="0"/>
        <v>84</v>
      </c>
      <c r="CH2" s="98">
        <f t="shared" si="0"/>
        <v>85</v>
      </c>
      <c r="CI2" s="98">
        <f t="shared" si="0"/>
        <v>86</v>
      </c>
      <c r="CJ2" s="98">
        <f t="shared" si="0"/>
        <v>87</v>
      </c>
      <c r="CK2" s="98">
        <f t="shared" si="0"/>
        <v>88</v>
      </c>
      <c r="CL2" s="98">
        <f t="shared" si="0"/>
        <v>89</v>
      </c>
      <c r="CM2" s="98">
        <f t="shared" si="0"/>
        <v>90</v>
      </c>
      <c r="CN2" s="98">
        <f t="shared" si="0"/>
        <v>91</v>
      </c>
      <c r="CO2" s="98">
        <f t="shared" si="0"/>
        <v>92</v>
      </c>
      <c r="CP2" s="98">
        <f t="shared" si="0"/>
        <v>93</v>
      </c>
      <c r="CQ2" s="98">
        <f t="shared" si="0"/>
        <v>94</v>
      </c>
      <c r="CR2" s="98">
        <f t="shared" si="0"/>
        <v>95</v>
      </c>
      <c r="CS2" s="98">
        <f t="shared" si="0"/>
        <v>96</v>
      </c>
      <c r="CT2" s="98">
        <f t="shared" si="0"/>
        <v>97</v>
      </c>
      <c r="CU2" s="98">
        <f t="shared" si="0"/>
        <v>98</v>
      </c>
      <c r="CV2" s="98">
        <f t="shared" si="0"/>
        <v>99</v>
      </c>
      <c r="CW2" s="98">
        <f t="shared" si="0"/>
        <v>100</v>
      </c>
      <c r="CX2" s="98">
        <f t="shared" si="0"/>
        <v>101</v>
      </c>
      <c r="CY2" s="98">
        <f t="shared" si="0"/>
        <v>102</v>
      </c>
      <c r="CZ2" s="98">
        <f t="shared" si="0"/>
        <v>103</v>
      </c>
      <c r="DA2" s="98">
        <f t="shared" si="0"/>
        <v>104</v>
      </c>
      <c r="DB2" s="98">
        <f t="shared" si="0"/>
        <v>105</v>
      </c>
      <c r="DC2" s="98">
        <f t="shared" si="0"/>
        <v>106</v>
      </c>
      <c r="DD2" s="98">
        <f t="shared" si="0"/>
        <v>107</v>
      </c>
      <c r="DE2" s="98">
        <f t="shared" si="0"/>
        <v>108</v>
      </c>
      <c r="DF2" s="98">
        <f t="shared" si="0"/>
        <v>109</v>
      </c>
      <c r="DG2" s="98">
        <f t="shared" si="0"/>
        <v>110</v>
      </c>
      <c r="DH2" s="98">
        <f t="shared" si="0"/>
        <v>111</v>
      </c>
      <c r="DI2" s="98">
        <f t="shared" si="0"/>
        <v>112</v>
      </c>
      <c r="DJ2" s="98">
        <f t="shared" si="0"/>
        <v>113</v>
      </c>
      <c r="DK2" s="98">
        <f t="shared" si="0"/>
        <v>114</v>
      </c>
      <c r="DL2" s="98">
        <f t="shared" si="0"/>
        <v>115</v>
      </c>
      <c r="DM2" s="98">
        <f t="shared" si="0"/>
        <v>116</v>
      </c>
      <c r="DN2" s="98">
        <f t="shared" si="0"/>
        <v>117</v>
      </c>
      <c r="DO2" s="98">
        <f t="shared" si="0"/>
        <v>118</v>
      </c>
      <c r="DP2" s="98">
        <f t="shared" si="0"/>
        <v>119</v>
      </c>
      <c r="DQ2" s="98">
        <f t="shared" si="0"/>
        <v>120</v>
      </c>
      <c r="DR2" s="98">
        <f t="shared" si="0"/>
        <v>121</v>
      </c>
      <c r="DS2" s="98">
        <f t="shared" si="0"/>
        <v>122</v>
      </c>
      <c r="DT2" s="98">
        <f t="shared" si="0"/>
        <v>123</v>
      </c>
      <c r="DU2" s="98">
        <f t="shared" si="0"/>
        <v>124</v>
      </c>
      <c r="DV2" s="98">
        <f t="shared" si="0"/>
        <v>125</v>
      </c>
      <c r="DW2" s="98">
        <f t="shared" si="0"/>
        <v>126</v>
      </c>
      <c r="DX2" s="98">
        <f t="shared" si="0"/>
        <v>127</v>
      </c>
      <c r="DY2" s="98">
        <f t="shared" si="0"/>
        <v>128</v>
      </c>
      <c r="DZ2" s="98">
        <f t="shared" si="0"/>
        <v>129</v>
      </c>
      <c r="EA2" s="98">
        <f t="shared" si="0"/>
        <v>130</v>
      </c>
      <c r="EB2" s="98">
        <f t="shared" si="0"/>
        <v>131</v>
      </c>
      <c r="EC2" s="98">
        <f t="shared" si="0"/>
        <v>132</v>
      </c>
      <c r="ED2" s="98">
        <f t="shared" si="0"/>
        <v>133</v>
      </c>
      <c r="EE2" s="98">
        <f t="shared" si="0"/>
        <v>134</v>
      </c>
      <c r="EF2" s="98">
        <f t="shared" si="0"/>
        <v>135</v>
      </c>
      <c r="EG2" s="98">
        <f t="shared" si="0"/>
        <v>136</v>
      </c>
      <c r="EH2" s="98">
        <f t="shared" si="0"/>
        <v>137</v>
      </c>
      <c r="EI2" s="98">
        <f t="shared" si="0"/>
        <v>138</v>
      </c>
      <c r="EJ2" s="98">
        <f t="shared" si="0"/>
        <v>139</v>
      </c>
      <c r="EK2" s="98">
        <f t="shared" si="0"/>
        <v>140</v>
      </c>
      <c r="EL2" s="98">
        <f t="shared" si="0"/>
        <v>141</v>
      </c>
      <c r="EM2" s="98">
        <f t="shared" si="0"/>
        <v>142</v>
      </c>
      <c r="EN2" s="98">
        <f t="shared" si="0"/>
        <v>143</v>
      </c>
      <c r="EO2" s="98">
        <f t="shared" si="0"/>
        <v>144</v>
      </c>
      <c r="EP2" s="98">
        <f t="shared" si="0"/>
        <v>145</v>
      </c>
      <c r="EQ2" s="98">
        <f t="shared" si="0"/>
        <v>146</v>
      </c>
      <c r="ER2" s="98">
        <f t="shared" si="0"/>
        <v>147</v>
      </c>
      <c r="ES2" s="98">
        <f t="shared" si="0"/>
        <v>148</v>
      </c>
      <c r="ET2" s="98">
        <f t="shared" si="0"/>
        <v>149</v>
      </c>
      <c r="EU2" s="98">
        <f t="shared" si="0"/>
        <v>150</v>
      </c>
      <c r="EV2" s="98">
        <f t="shared" si="0"/>
        <v>151</v>
      </c>
      <c r="EW2" s="98">
        <f t="shared" si="0"/>
        <v>152</v>
      </c>
      <c r="EX2" s="98">
        <f t="shared" si="0"/>
        <v>153</v>
      </c>
    </row>
    <row r="3" spans="1:154" ht="13.15" customHeight="1">
      <c r="A3" s="98" t="s">
        <v>23</v>
      </c>
      <c r="B3" s="100" t="s">
        <v>74</v>
      </c>
      <c r="C3" s="100" t="s">
        <v>76</v>
      </c>
      <c r="D3" s="100" t="s">
        <v>75</v>
      </c>
      <c r="E3" s="100" t="s">
        <v>77</v>
      </c>
      <c r="F3" s="100" t="s">
        <v>78</v>
      </c>
      <c r="G3" s="100" t="s">
        <v>79</v>
      </c>
      <c r="H3" s="106" t="s">
        <v>80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20" t="s">
        <v>81</v>
      </c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34"/>
      <c r="DR3" s="120" t="s">
        <v>71</v>
      </c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35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36"/>
    </row>
    <row r="4" spans="1:154" ht="13.5" customHeight="1">
      <c r="A4" s="98" t="s">
        <v>82</v>
      </c>
      <c r="B4" s="101"/>
      <c r="C4" s="101"/>
      <c r="D4" s="101"/>
      <c r="E4" s="101"/>
      <c r="F4" s="101"/>
      <c r="G4" s="101"/>
      <c r="H4" s="107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21" t="s">
        <v>83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6"/>
      <c r="AS4" s="128" t="s">
        <v>84</v>
      </c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8" t="s">
        <v>85</v>
      </c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1" t="s">
        <v>87</v>
      </c>
      <c r="BP4" s="125"/>
      <c r="BQ4" s="125"/>
      <c r="BR4" s="125"/>
      <c r="BS4" s="125"/>
      <c r="BT4" s="125"/>
      <c r="BU4" s="125"/>
      <c r="BV4" s="125"/>
      <c r="BW4" s="125"/>
      <c r="BX4" s="125"/>
      <c r="BY4" s="126"/>
      <c r="BZ4" s="129" t="s">
        <v>28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8" t="s">
        <v>88</v>
      </c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 t="s">
        <v>3</v>
      </c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 t="s">
        <v>89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1" t="s">
        <v>90</v>
      </c>
      <c r="DS4" s="125"/>
      <c r="DT4" s="125"/>
      <c r="DU4" s="125"/>
      <c r="DV4" s="125"/>
      <c r="DW4" s="125"/>
      <c r="DX4" s="125"/>
      <c r="DY4" s="125"/>
      <c r="DZ4" s="125"/>
      <c r="EA4" s="125"/>
      <c r="EB4" s="126"/>
      <c r="EC4" s="129" t="s">
        <v>91</v>
      </c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 t="s">
        <v>92</v>
      </c>
      <c r="EO4" s="129"/>
      <c r="EP4" s="129"/>
      <c r="EQ4" s="129"/>
      <c r="ER4" s="129"/>
      <c r="ES4" s="129"/>
      <c r="ET4" s="129"/>
      <c r="EU4" s="129"/>
      <c r="EV4" s="129"/>
      <c r="EW4" s="129"/>
      <c r="EX4" s="129"/>
    </row>
    <row r="5" spans="1:154">
      <c r="A5" s="98" t="s">
        <v>93</v>
      </c>
      <c r="B5" s="102"/>
      <c r="C5" s="102"/>
      <c r="D5" s="102"/>
      <c r="E5" s="102"/>
      <c r="F5" s="102"/>
      <c r="G5" s="102"/>
      <c r="H5" s="108" t="s">
        <v>94</v>
      </c>
      <c r="I5" s="108" t="s">
        <v>95</v>
      </c>
      <c r="J5" s="108" t="s">
        <v>96</v>
      </c>
      <c r="K5" s="108" t="s">
        <v>6</v>
      </c>
      <c r="L5" s="108" t="s">
        <v>12</v>
      </c>
      <c r="M5" s="108" t="s">
        <v>20</v>
      </c>
      <c r="N5" s="108" t="s">
        <v>97</v>
      </c>
      <c r="O5" s="108" t="s">
        <v>11</v>
      </c>
      <c r="P5" s="108" t="s">
        <v>64</v>
      </c>
      <c r="Q5" s="108" t="s">
        <v>98</v>
      </c>
      <c r="R5" s="108" t="s">
        <v>99</v>
      </c>
      <c r="S5" s="108" t="s">
        <v>100</v>
      </c>
      <c r="T5" s="108" t="s">
        <v>101</v>
      </c>
      <c r="U5" s="108" t="s">
        <v>102</v>
      </c>
      <c r="V5" s="108" t="s">
        <v>103</v>
      </c>
      <c r="W5" s="108" t="s">
        <v>104</v>
      </c>
      <c r="X5" s="108" t="s">
        <v>105</v>
      </c>
      <c r="Y5" s="108" t="s">
        <v>107</v>
      </c>
      <c r="Z5" s="108" t="s">
        <v>108</v>
      </c>
      <c r="AA5" s="108" t="s">
        <v>109</v>
      </c>
      <c r="AB5" s="108" t="s">
        <v>54</v>
      </c>
      <c r="AC5" s="108" t="s">
        <v>110</v>
      </c>
      <c r="AD5" s="108" t="s">
        <v>111</v>
      </c>
      <c r="AE5" s="108" t="s">
        <v>112</v>
      </c>
      <c r="AF5" s="108" t="s">
        <v>113</v>
      </c>
      <c r="AG5" s="108" t="s">
        <v>114</v>
      </c>
      <c r="AH5" s="108" t="s">
        <v>115</v>
      </c>
      <c r="AI5" s="108" t="s">
        <v>116</v>
      </c>
      <c r="AJ5" s="108" t="s">
        <v>117</v>
      </c>
      <c r="AK5" s="108" t="s">
        <v>48</v>
      </c>
      <c r="AL5" s="108" t="s">
        <v>19</v>
      </c>
      <c r="AM5" s="108" t="s">
        <v>118</v>
      </c>
      <c r="AN5" s="108" t="s">
        <v>86</v>
      </c>
      <c r="AO5" s="108" t="s">
        <v>119</v>
      </c>
      <c r="AP5" s="108" t="s">
        <v>121</v>
      </c>
      <c r="AQ5" s="108" t="s">
        <v>27</v>
      </c>
      <c r="AR5" s="108" t="s">
        <v>122</v>
      </c>
      <c r="AS5" s="108" t="s">
        <v>115</v>
      </c>
      <c r="AT5" s="108" t="s">
        <v>116</v>
      </c>
      <c r="AU5" s="108" t="s">
        <v>117</v>
      </c>
      <c r="AV5" s="108" t="s">
        <v>48</v>
      </c>
      <c r="AW5" s="108" t="s">
        <v>19</v>
      </c>
      <c r="AX5" s="108" t="s">
        <v>118</v>
      </c>
      <c r="AY5" s="108" t="s">
        <v>86</v>
      </c>
      <c r="AZ5" s="108" t="s">
        <v>119</v>
      </c>
      <c r="BA5" s="108" t="s">
        <v>121</v>
      </c>
      <c r="BB5" s="108" t="s">
        <v>27</v>
      </c>
      <c r="BC5" s="108" t="s">
        <v>122</v>
      </c>
      <c r="BD5" s="108" t="s">
        <v>115</v>
      </c>
      <c r="BE5" s="108" t="s">
        <v>116</v>
      </c>
      <c r="BF5" s="108" t="s">
        <v>117</v>
      </c>
      <c r="BG5" s="108" t="s">
        <v>48</v>
      </c>
      <c r="BH5" s="108" t="s">
        <v>19</v>
      </c>
      <c r="BI5" s="108" t="s">
        <v>118</v>
      </c>
      <c r="BJ5" s="108" t="s">
        <v>86</v>
      </c>
      <c r="BK5" s="108" t="s">
        <v>119</v>
      </c>
      <c r="BL5" s="108" t="s">
        <v>121</v>
      </c>
      <c r="BM5" s="108" t="s">
        <v>27</v>
      </c>
      <c r="BN5" s="108" t="s">
        <v>122</v>
      </c>
      <c r="BO5" s="108" t="s">
        <v>115</v>
      </c>
      <c r="BP5" s="108" t="s">
        <v>116</v>
      </c>
      <c r="BQ5" s="108" t="s">
        <v>117</v>
      </c>
      <c r="BR5" s="108" t="s">
        <v>48</v>
      </c>
      <c r="BS5" s="108" t="s">
        <v>19</v>
      </c>
      <c r="BT5" s="108" t="s">
        <v>118</v>
      </c>
      <c r="BU5" s="108" t="s">
        <v>86</v>
      </c>
      <c r="BV5" s="108" t="s">
        <v>119</v>
      </c>
      <c r="BW5" s="108" t="s">
        <v>121</v>
      </c>
      <c r="BX5" s="108" t="s">
        <v>27</v>
      </c>
      <c r="BY5" s="108" t="s">
        <v>122</v>
      </c>
      <c r="BZ5" s="108" t="s">
        <v>115</v>
      </c>
      <c r="CA5" s="108" t="s">
        <v>116</v>
      </c>
      <c r="CB5" s="108" t="s">
        <v>117</v>
      </c>
      <c r="CC5" s="108" t="s">
        <v>48</v>
      </c>
      <c r="CD5" s="108" t="s">
        <v>19</v>
      </c>
      <c r="CE5" s="108" t="s">
        <v>118</v>
      </c>
      <c r="CF5" s="108" t="s">
        <v>86</v>
      </c>
      <c r="CG5" s="108" t="s">
        <v>119</v>
      </c>
      <c r="CH5" s="108" t="s">
        <v>121</v>
      </c>
      <c r="CI5" s="108" t="s">
        <v>27</v>
      </c>
      <c r="CJ5" s="108" t="s">
        <v>122</v>
      </c>
      <c r="CK5" s="108" t="s">
        <v>115</v>
      </c>
      <c r="CL5" s="108" t="s">
        <v>116</v>
      </c>
      <c r="CM5" s="108" t="s">
        <v>117</v>
      </c>
      <c r="CN5" s="108" t="s">
        <v>48</v>
      </c>
      <c r="CO5" s="108" t="s">
        <v>19</v>
      </c>
      <c r="CP5" s="108" t="s">
        <v>118</v>
      </c>
      <c r="CQ5" s="108" t="s">
        <v>86</v>
      </c>
      <c r="CR5" s="108" t="s">
        <v>119</v>
      </c>
      <c r="CS5" s="108" t="s">
        <v>121</v>
      </c>
      <c r="CT5" s="108" t="s">
        <v>27</v>
      </c>
      <c r="CU5" s="108" t="s">
        <v>122</v>
      </c>
      <c r="CV5" s="108" t="s">
        <v>115</v>
      </c>
      <c r="CW5" s="108" t="s">
        <v>116</v>
      </c>
      <c r="CX5" s="108" t="s">
        <v>117</v>
      </c>
      <c r="CY5" s="108" t="s">
        <v>48</v>
      </c>
      <c r="CZ5" s="108" t="s">
        <v>19</v>
      </c>
      <c r="DA5" s="108" t="s">
        <v>118</v>
      </c>
      <c r="DB5" s="108" t="s">
        <v>86</v>
      </c>
      <c r="DC5" s="108" t="s">
        <v>119</v>
      </c>
      <c r="DD5" s="108" t="s">
        <v>121</v>
      </c>
      <c r="DE5" s="108" t="s">
        <v>27</v>
      </c>
      <c r="DF5" s="108" t="s">
        <v>122</v>
      </c>
      <c r="DG5" s="108" t="s">
        <v>115</v>
      </c>
      <c r="DH5" s="108" t="s">
        <v>116</v>
      </c>
      <c r="DI5" s="108" t="s">
        <v>117</v>
      </c>
      <c r="DJ5" s="108" t="s">
        <v>48</v>
      </c>
      <c r="DK5" s="108" t="s">
        <v>19</v>
      </c>
      <c r="DL5" s="108" t="s">
        <v>118</v>
      </c>
      <c r="DM5" s="108" t="s">
        <v>86</v>
      </c>
      <c r="DN5" s="108" t="s">
        <v>119</v>
      </c>
      <c r="DO5" s="108" t="s">
        <v>121</v>
      </c>
      <c r="DP5" s="108" t="s">
        <v>27</v>
      </c>
      <c r="DQ5" s="108" t="s">
        <v>122</v>
      </c>
      <c r="DR5" s="108" t="s">
        <v>115</v>
      </c>
      <c r="DS5" s="108" t="s">
        <v>116</v>
      </c>
      <c r="DT5" s="108" t="s">
        <v>117</v>
      </c>
      <c r="DU5" s="108" t="s">
        <v>48</v>
      </c>
      <c r="DV5" s="108" t="s">
        <v>19</v>
      </c>
      <c r="DW5" s="108" t="s">
        <v>118</v>
      </c>
      <c r="DX5" s="108" t="s">
        <v>86</v>
      </c>
      <c r="DY5" s="108" t="s">
        <v>119</v>
      </c>
      <c r="DZ5" s="108" t="s">
        <v>121</v>
      </c>
      <c r="EA5" s="108" t="s">
        <v>27</v>
      </c>
      <c r="EB5" s="108" t="s">
        <v>122</v>
      </c>
      <c r="EC5" s="108" t="s">
        <v>115</v>
      </c>
      <c r="ED5" s="108" t="s">
        <v>116</v>
      </c>
      <c r="EE5" s="108" t="s">
        <v>117</v>
      </c>
      <c r="EF5" s="108" t="s">
        <v>48</v>
      </c>
      <c r="EG5" s="108" t="s">
        <v>19</v>
      </c>
      <c r="EH5" s="108" t="s">
        <v>118</v>
      </c>
      <c r="EI5" s="108" t="s">
        <v>86</v>
      </c>
      <c r="EJ5" s="108" t="s">
        <v>119</v>
      </c>
      <c r="EK5" s="108" t="s">
        <v>121</v>
      </c>
      <c r="EL5" s="108" t="s">
        <v>27</v>
      </c>
      <c r="EM5" s="108" t="s">
        <v>123</v>
      </c>
      <c r="EN5" s="108" t="s">
        <v>115</v>
      </c>
      <c r="EO5" s="108" t="s">
        <v>116</v>
      </c>
      <c r="EP5" s="108" t="s">
        <v>117</v>
      </c>
      <c r="EQ5" s="108" t="s">
        <v>48</v>
      </c>
      <c r="ER5" s="108" t="s">
        <v>19</v>
      </c>
      <c r="ES5" s="108" t="s">
        <v>118</v>
      </c>
      <c r="ET5" s="108" t="s">
        <v>86</v>
      </c>
      <c r="EU5" s="108" t="s">
        <v>119</v>
      </c>
      <c r="EV5" s="108" t="s">
        <v>121</v>
      </c>
      <c r="EW5" s="108" t="s">
        <v>27</v>
      </c>
      <c r="EX5" s="108" t="s">
        <v>122</v>
      </c>
    </row>
    <row r="6" spans="1:154" s="97" customFormat="1">
      <c r="A6" s="98" t="s">
        <v>106</v>
      </c>
      <c r="B6" s="103">
        <f t="shared" ref="B6:G6" si="1">B8</f>
        <v>2017</v>
      </c>
      <c r="C6" s="103">
        <f t="shared" si="1"/>
        <v>392057</v>
      </c>
      <c r="D6" s="103">
        <f t="shared" si="1"/>
        <v>46</v>
      </c>
      <c r="E6" s="103">
        <f t="shared" si="1"/>
        <v>6</v>
      </c>
      <c r="F6" s="103">
        <f t="shared" si="1"/>
        <v>0</v>
      </c>
      <c r="G6" s="103">
        <f t="shared" si="1"/>
        <v>1</v>
      </c>
      <c r="H6" s="109" t="str">
        <f>IF(H8&lt;&gt;I8,H8,"")&amp;IF(I8&lt;&gt;J8,I8,"")&amp;"　"&amp;J8</f>
        <v>高知県土佐市　土佐市民病院</v>
      </c>
      <c r="I6" s="112"/>
      <c r="J6" s="113"/>
      <c r="K6" s="103" t="str">
        <f t="shared" ref="K6:AG6" si="2">K8</f>
        <v>条例全部</v>
      </c>
      <c r="L6" s="103" t="str">
        <f t="shared" si="2"/>
        <v>病院事業</v>
      </c>
      <c r="M6" s="103" t="str">
        <f t="shared" si="2"/>
        <v>一般病院</v>
      </c>
      <c r="N6" s="103" t="str">
        <f t="shared" si="2"/>
        <v>100床以上～200床未満</v>
      </c>
      <c r="O6" s="103" t="str">
        <f t="shared" si="2"/>
        <v>自治体職員</v>
      </c>
      <c r="P6" s="103" t="str">
        <f t="shared" si="2"/>
        <v>直営</v>
      </c>
      <c r="Q6" s="116">
        <f t="shared" si="2"/>
        <v>25</v>
      </c>
      <c r="R6" s="103" t="str">
        <f t="shared" si="2"/>
        <v>対象</v>
      </c>
      <c r="S6" s="103" t="str">
        <f t="shared" si="2"/>
        <v>ド 透 訓</v>
      </c>
      <c r="T6" s="103" t="str">
        <f t="shared" si="2"/>
        <v>救 臨 災</v>
      </c>
      <c r="U6" s="116">
        <f t="shared" si="2"/>
        <v>27492</v>
      </c>
      <c r="V6" s="116">
        <f t="shared" si="2"/>
        <v>13146</v>
      </c>
      <c r="W6" s="103" t="str">
        <f t="shared" si="2"/>
        <v>非該当</v>
      </c>
      <c r="X6" s="103" t="str">
        <f t="shared" si="2"/>
        <v>１０：１</v>
      </c>
      <c r="Y6" s="116">
        <f t="shared" si="2"/>
        <v>150</v>
      </c>
      <c r="Z6" s="116" t="str">
        <f t="shared" si="2"/>
        <v>-</v>
      </c>
      <c r="AA6" s="116" t="str">
        <f t="shared" si="2"/>
        <v>-</v>
      </c>
      <c r="AB6" s="116" t="str">
        <f t="shared" si="2"/>
        <v>-</v>
      </c>
      <c r="AC6" s="116" t="str">
        <f t="shared" si="2"/>
        <v>-</v>
      </c>
      <c r="AD6" s="116">
        <f t="shared" si="2"/>
        <v>150</v>
      </c>
      <c r="AE6" s="116">
        <f t="shared" si="2"/>
        <v>150</v>
      </c>
      <c r="AF6" s="116" t="str">
        <f t="shared" si="2"/>
        <v>-</v>
      </c>
      <c r="AG6" s="116">
        <f t="shared" si="2"/>
        <v>150</v>
      </c>
      <c r="AH6" s="122">
        <f t="shared" ref="AH6:AQ6" si="3">IF(AH8="-",NA(),AH8)</f>
        <v>100</v>
      </c>
      <c r="AI6" s="122">
        <f t="shared" si="3"/>
        <v>107.4</v>
      </c>
      <c r="AJ6" s="122">
        <f t="shared" si="3"/>
        <v>107.7</v>
      </c>
      <c r="AK6" s="122">
        <f t="shared" si="3"/>
        <v>102.4</v>
      </c>
      <c r="AL6" s="122">
        <f t="shared" si="3"/>
        <v>105.7</v>
      </c>
      <c r="AM6" s="122">
        <f t="shared" si="3"/>
        <v>96.3</v>
      </c>
      <c r="AN6" s="122">
        <f t="shared" si="3"/>
        <v>96.9</v>
      </c>
      <c r="AO6" s="122">
        <f t="shared" si="3"/>
        <v>98.3</v>
      </c>
      <c r="AP6" s="122">
        <f t="shared" si="3"/>
        <v>96.7</v>
      </c>
      <c r="AQ6" s="122">
        <f t="shared" si="3"/>
        <v>96.6</v>
      </c>
      <c r="AR6" s="122" t="str">
        <f>IF(AR8="-","【-】","【"&amp;SUBSTITUTE(TEXT(AR8,"#,##0.0"),"-","△")&amp;"】")</f>
        <v>【98.5】</v>
      </c>
      <c r="AS6" s="122">
        <f t="shared" ref="AS6:BB6" si="4">IF(AS8="-",NA(),AS8)</f>
        <v>100.5</v>
      </c>
      <c r="AT6" s="122">
        <f t="shared" si="4"/>
        <v>104.2</v>
      </c>
      <c r="AU6" s="122">
        <f t="shared" si="4"/>
        <v>104.7</v>
      </c>
      <c r="AV6" s="122">
        <f t="shared" si="4"/>
        <v>99.8</v>
      </c>
      <c r="AW6" s="122">
        <f t="shared" si="4"/>
        <v>101.8</v>
      </c>
      <c r="AX6" s="122">
        <f t="shared" si="4"/>
        <v>86.6</v>
      </c>
      <c r="AY6" s="122">
        <f t="shared" si="4"/>
        <v>85.4</v>
      </c>
      <c r="AZ6" s="122">
        <f t="shared" si="4"/>
        <v>85.3</v>
      </c>
      <c r="BA6" s="122">
        <f t="shared" si="4"/>
        <v>84.2</v>
      </c>
      <c r="BB6" s="122">
        <f t="shared" si="4"/>
        <v>83.9</v>
      </c>
      <c r="BC6" s="122" t="str">
        <f>IF(BC8="-","【-】","【"&amp;SUBSTITUTE(TEXT(BC8,"#,##0.0"),"-","△")&amp;"】")</f>
        <v>【89.7】</v>
      </c>
      <c r="BD6" s="122">
        <f t="shared" ref="BD6:BM6" si="5">IF(BD8="-",NA(),BD8)</f>
        <v>8.8000000000000007</v>
      </c>
      <c r="BE6" s="122">
        <f t="shared" si="5"/>
        <v>39.799999999999997</v>
      </c>
      <c r="BF6" s="122">
        <f t="shared" si="5"/>
        <v>32.799999999999997</v>
      </c>
      <c r="BG6" s="122">
        <f t="shared" si="5"/>
        <v>29.8</v>
      </c>
      <c r="BH6" s="122">
        <f t="shared" si="5"/>
        <v>21.8</v>
      </c>
      <c r="BI6" s="122">
        <f t="shared" si="5"/>
        <v>121</v>
      </c>
      <c r="BJ6" s="122">
        <f t="shared" si="5"/>
        <v>112.9</v>
      </c>
      <c r="BK6" s="122">
        <f t="shared" si="5"/>
        <v>118.9</v>
      </c>
      <c r="BL6" s="122">
        <f t="shared" si="5"/>
        <v>119.5</v>
      </c>
      <c r="BM6" s="122">
        <f t="shared" si="5"/>
        <v>116.9</v>
      </c>
      <c r="BN6" s="122" t="str">
        <f>IF(BN8="-","【-】","【"&amp;SUBSTITUTE(TEXT(BN8,"#,##0.0"),"-","△")&amp;"】")</f>
        <v>【64.7】</v>
      </c>
      <c r="BO6" s="122">
        <f t="shared" ref="BO6:BX6" si="6">IF(BO8="-",NA(),BO8)</f>
        <v>81.5</v>
      </c>
      <c r="BP6" s="122">
        <f t="shared" si="6"/>
        <v>81.2</v>
      </c>
      <c r="BQ6" s="122">
        <f t="shared" si="6"/>
        <v>77.3</v>
      </c>
      <c r="BR6" s="122">
        <f t="shared" si="6"/>
        <v>78.5</v>
      </c>
      <c r="BS6" s="122">
        <f t="shared" si="6"/>
        <v>86.8</v>
      </c>
      <c r="BT6" s="122">
        <f t="shared" si="6"/>
        <v>68.5</v>
      </c>
      <c r="BU6" s="122">
        <f t="shared" si="6"/>
        <v>68.3</v>
      </c>
      <c r="BV6" s="122">
        <f t="shared" si="6"/>
        <v>67.900000000000006</v>
      </c>
      <c r="BW6" s="122">
        <f t="shared" si="6"/>
        <v>69.8</v>
      </c>
      <c r="BX6" s="122">
        <f t="shared" si="6"/>
        <v>69.7</v>
      </c>
      <c r="BY6" s="122" t="str">
        <f>IF(BY8="-","【-】","【"&amp;SUBSTITUTE(TEXT(BY8,"#,##0.0"),"-","△")&amp;"】")</f>
        <v>【74.8】</v>
      </c>
      <c r="BZ6" s="132">
        <f t="shared" ref="BZ6:CI6" si="7">IF(BZ8="-",NA(),BZ8)</f>
        <v>35948</v>
      </c>
      <c r="CA6" s="132">
        <f t="shared" si="7"/>
        <v>36424</v>
      </c>
      <c r="CB6" s="132">
        <f t="shared" si="7"/>
        <v>37217</v>
      </c>
      <c r="CC6" s="132">
        <f t="shared" si="7"/>
        <v>37027</v>
      </c>
      <c r="CD6" s="132">
        <f t="shared" si="7"/>
        <v>38186</v>
      </c>
      <c r="CE6" s="132">
        <f t="shared" si="7"/>
        <v>31585</v>
      </c>
      <c r="CF6" s="132">
        <f t="shared" si="7"/>
        <v>32431</v>
      </c>
      <c r="CG6" s="132">
        <f t="shared" si="7"/>
        <v>32532</v>
      </c>
      <c r="CH6" s="132">
        <f t="shared" si="7"/>
        <v>33492</v>
      </c>
      <c r="CI6" s="132">
        <f t="shared" si="7"/>
        <v>34136</v>
      </c>
      <c r="CJ6" s="122" t="str">
        <f>IF(CJ8="-","【-】","【"&amp;SUBSTITUTE(TEXT(CJ8,"#,##0"),"-","△")&amp;"】")</f>
        <v>【50,718】</v>
      </c>
      <c r="CK6" s="132">
        <f t="shared" ref="CK6:CT6" si="8">IF(CK8="-",NA(),CK8)</f>
        <v>9792</v>
      </c>
      <c r="CL6" s="132">
        <f t="shared" si="8"/>
        <v>10320</v>
      </c>
      <c r="CM6" s="132">
        <f t="shared" si="8"/>
        <v>9988</v>
      </c>
      <c r="CN6" s="132">
        <f t="shared" si="8"/>
        <v>9341</v>
      </c>
      <c r="CO6" s="132">
        <f t="shared" si="8"/>
        <v>9261</v>
      </c>
      <c r="CP6" s="132">
        <f t="shared" si="8"/>
        <v>9437</v>
      </c>
      <c r="CQ6" s="132">
        <f t="shared" si="8"/>
        <v>9726</v>
      </c>
      <c r="CR6" s="132">
        <f t="shared" si="8"/>
        <v>10037</v>
      </c>
      <c r="CS6" s="132">
        <f t="shared" si="8"/>
        <v>9976</v>
      </c>
      <c r="CT6" s="132">
        <f t="shared" si="8"/>
        <v>10130</v>
      </c>
      <c r="CU6" s="122" t="str">
        <f>IF(CU8="-","【-】","【"&amp;SUBSTITUTE(TEXT(CU8,"#,##0"),"-","△")&amp;"】")</f>
        <v>【14,202】</v>
      </c>
      <c r="CV6" s="122">
        <f t="shared" ref="CV6:DE6" si="9">IF(CV8="-",NA(),CV8)</f>
        <v>54.9</v>
      </c>
      <c r="CW6" s="122">
        <f t="shared" si="9"/>
        <v>53.9</v>
      </c>
      <c r="CX6" s="122">
        <f t="shared" si="9"/>
        <v>54.2</v>
      </c>
      <c r="CY6" s="122">
        <f t="shared" si="9"/>
        <v>59</v>
      </c>
      <c r="CZ6" s="122">
        <f t="shared" si="9"/>
        <v>57.9</v>
      </c>
      <c r="DA6" s="122">
        <f t="shared" si="9"/>
        <v>61.2</v>
      </c>
      <c r="DB6" s="122">
        <f t="shared" si="9"/>
        <v>62.1</v>
      </c>
      <c r="DC6" s="122">
        <f t="shared" si="9"/>
        <v>62.5</v>
      </c>
      <c r="DD6" s="122">
        <f t="shared" si="9"/>
        <v>63.4</v>
      </c>
      <c r="DE6" s="122">
        <f t="shared" si="9"/>
        <v>63.4</v>
      </c>
      <c r="DF6" s="122" t="str">
        <f>IF(DF8="-","【-】","【"&amp;SUBSTITUTE(TEXT(DF8,"#,##0.0"),"-","△")&amp;"】")</f>
        <v>【55.0】</v>
      </c>
      <c r="DG6" s="122">
        <f t="shared" ref="DG6:DP6" si="10">IF(DG8="-",NA(),DG8)</f>
        <v>15.7</v>
      </c>
      <c r="DH6" s="122">
        <f t="shared" si="10"/>
        <v>15.2</v>
      </c>
      <c r="DI6" s="122">
        <f t="shared" si="10"/>
        <v>13.9</v>
      </c>
      <c r="DJ6" s="122">
        <f t="shared" si="10"/>
        <v>12.5</v>
      </c>
      <c r="DK6" s="122">
        <f t="shared" si="10"/>
        <v>13</v>
      </c>
      <c r="DL6" s="122">
        <f t="shared" si="10"/>
        <v>19.3</v>
      </c>
      <c r="DM6" s="122">
        <f t="shared" si="10"/>
        <v>18.899999999999999</v>
      </c>
      <c r="DN6" s="122">
        <f t="shared" si="10"/>
        <v>19</v>
      </c>
      <c r="DO6" s="122">
        <f t="shared" si="10"/>
        <v>18.7</v>
      </c>
      <c r="DP6" s="122">
        <f t="shared" si="10"/>
        <v>18.3</v>
      </c>
      <c r="DQ6" s="122" t="str">
        <f>IF(DQ8="-","【-】","【"&amp;SUBSTITUTE(TEXT(DQ8,"#,##0.0"),"-","△")&amp;"】")</f>
        <v>【24.3】</v>
      </c>
      <c r="DR6" s="122">
        <f t="shared" ref="DR6:EA6" si="11">IF(DR8="-",NA(),DR8)</f>
        <v>30.1</v>
      </c>
      <c r="DS6" s="122">
        <f t="shared" si="11"/>
        <v>33.9</v>
      </c>
      <c r="DT6" s="122">
        <f t="shared" si="11"/>
        <v>34.1</v>
      </c>
      <c r="DU6" s="122">
        <f t="shared" si="11"/>
        <v>37.5</v>
      </c>
      <c r="DV6" s="122">
        <f t="shared" si="11"/>
        <v>40.1</v>
      </c>
      <c r="DW6" s="122">
        <f t="shared" si="11"/>
        <v>48</v>
      </c>
      <c r="DX6" s="122">
        <f t="shared" si="11"/>
        <v>52.2</v>
      </c>
      <c r="DY6" s="122">
        <f t="shared" si="11"/>
        <v>52.4</v>
      </c>
      <c r="DZ6" s="122">
        <f t="shared" si="11"/>
        <v>52.5</v>
      </c>
      <c r="EA6" s="122">
        <f t="shared" si="11"/>
        <v>53.5</v>
      </c>
      <c r="EB6" s="122" t="str">
        <f>IF(EB8="-","【-】","【"&amp;SUBSTITUTE(TEXT(EB8,"#,##0.0"),"-","△")&amp;"】")</f>
        <v>【51.6】</v>
      </c>
      <c r="EC6" s="122">
        <f t="shared" ref="EC6:EL6" si="12">IF(EC8="-",NA(),EC8)</f>
        <v>75.900000000000006</v>
      </c>
      <c r="ED6" s="122">
        <f t="shared" si="12"/>
        <v>82.4</v>
      </c>
      <c r="EE6" s="122">
        <f t="shared" si="12"/>
        <v>69.3</v>
      </c>
      <c r="EF6" s="122">
        <f t="shared" si="12"/>
        <v>74.2</v>
      </c>
      <c r="EG6" s="122">
        <f t="shared" si="12"/>
        <v>75.5</v>
      </c>
      <c r="EH6" s="122">
        <f t="shared" si="12"/>
        <v>63.3</v>
      </c>
      <c r="EI6" s="122">
        <f t="shared" si="12"/>
        <v>69.599999999999994</v>
      </c>
      <c r="EJ6" s="122">
        <f t="shared" si="12"/>
        <v>69.2</v>
      </c>
      <c r="EK6" s="122">
        <f t="shared" si="12"/>
        <v>69.7</v>
      </c>
      <c r="EL6" s="122">
        <f t="shared" si="12"/>
        <v>71.3</v>
      </c>
      <c r="EM6" s="122" t="str">
        <f>IF(EM8="-","【-】","【"&amp;SUBSTITUTE(TEXT(EM8,"#,##0.0"),"-","△")&amp;"】")</f>
        <v>【67.6】</v>
      </c>
      <c r="EN6" s="132">
        <f t="shared" ref="EN6:EW6" si="13">IF(EN8="-",NA(),EN8)</f>
        <v>40888987</v>
      </c>
      <c r="EO6" s="132">
        <f t="shared" si="13"/>
        <v>40971080</v>
      </c>
      <c r="EP6" s="132">
        <f t="shared" si="13"/>
        <v>42916987</v>
      </c>
      <c r="EQ6" s="132">
        <f t="shared" si="13"/>
        <v>42999640</v>
      </c>
      <c r="ER6" s="132">
        <f t="shared" si="13"/>
        <v>43617487</v>
      </c>
      <c r="ES6" s="132">
        <f t="shared" si="13"/>
        <v>34139294</v>
      </c>
      <c r="ET6" s="132">
        <f t="shared" si="13"/>
        <v>35115689</v>
      </c>
      <c r="EU6" s="132">
        <f t="shared" si="13"/>
        <v>35730958</v>
      </c>
      <c r="EV6" s="132">
        <f t="shared" si="13"/>
        <v>37752628</v>
      </c>
      <c r="EW6" s="132">
        <f t="shared" si="13"/>
        <v>39094598</v>
      </c>
      <c r="EX6" s="132" t="str">
        <f>IF(EX8="-","【-】","【"&amp;SUBSTITUTE(TEXT(EX8,"#,##0"),"-","△")&amp;"】")</f>
        <v>【45,442,498】</v>
      </c>
    </row>
    <row r="7" spans="1:154" s="97" customFormat="1">
      <c r="A7" s="98" t="s">
        <v>124</v>
      </c>
      <c r="B7" s="103">
        <f t="shared" ref="B7:G7" si="14">B8</f>
        <v>2017</v>
      </c>
      <c r="C7" s="103">
        <f t="shared" si="14"/>
        <v>392057</v>
      </c>
      <c r="D7" s="103">
        <f t="shared" si="14"/>
        <v>46</v>
      </c>
      <c r="E7" s="103">
        <f t="shared" si="14"/>
        <v>6</v>
      </c>
      <c r="F7" s="103">
        <f t="shared" si="14"/>
        <v>0</v>
      </c>
      <c r="G7" s="103">
        <f t="shared" si="14"/>
        <v>1</v>
      </c>
      <c r="H7" s="103"/>
      <c r="I7" s="103"/>
      <c r="J7" s="103"/>
      <c r="K7" s="103" t="str">
        <f t="shared" ref="K7:AQ7" si="15">K8</f>
        <v>条例全部</v>
      </c>
      <c r="L7" s="103" t="str">
        <f t="shared" si="15"/>
        <v>病院事業</v>
      </c>
      <c r="M7" s="103" t="str">
        <f t="shared" si="15"/>
        <v>一般病院</v>
      </c>
      <c r="N7" s="103" t="str">
        <f t="shared" si="15"/>
        <v>100床以上～200床未満</v>
      </c>
      <c r="O7" s="103" t="str">
        <f t="shared" si="15"/>
        <v>自治体職員</v>
      </c>
      <c r="P7" s="103" t="str">
        <f t="shared" si="15"/>
        <v>直営</v>
      </c>
      <c r="Q7" s="116">
        <f t="shared" si="15"/>
        <v>25</v>
      </c>
      <c r="R7" s="103" t="str">
        <f t="shared" si="15"/>
        <v>対象</v>
      </c>
      <c r="S7" s="103" t="str">
        <f t="shared" si="15"/>
        <v>ド 透 訓</v>
      </c>
      <c r="T7" s="103" t="str">
        <f t="shared" si="15"/>
        <v>救 臨 災</v>
      </c>
      <c r="U7" s="116">
        <f t="shared" si="15"/>
        <v>27492</v>
      </c>
      <c r="V7" s="116">
        <f t="shared" si="15"/>
        <v>13146</v>
      </c>
      <c r="W7" s="103" t="str">
        <f t="shared" si="15"/>
        <v>非該当</v>
      </c>
      <c r="X7" s="103" t="str">
        <f t="shared" si="15"/>
        <v>１０：１</v>
      </c>
      <c r="Y7" s="116">
        <f t="shared" si="15"/>
        <v>150</v>
      </c>
      <c r="Z7" s="116" t="str">
        <f t="shared" si="15"/>
        <v>-</v>
      </c>
      <c r="AA7" s="116" t="str">
        <f t="shared" si="15"/>
        <v>-</v>
      </c>
      <c r="AB7" s="116" t="str">
        <f t="shared" si="15"/>
        <v>-</v>
      </c>
      <c r="AC7" s="116" t="str">
        <f t="shared" si="15"/>
        <v>-</v>
      </c>
      <c r="AD7" s="116">
        <f t="shared" si="15"/>
        <v>150</v>
      </c>
      <c r="AE7" s="116">
        <f t="shared" si="15"/>
        <v>150</v>
      </c>
      <c r="AF7" s="116" t="str">
        <f t="shared" si="15"/>
        <v>-</v>
      </c>
      <c r="AG7" s="116">
        <f t="shared" si="15"/>
        <v>150</v>
      </c>
      <c r="AH7" s="122">
        <f t="shared" si="15"/>
        <v>100</v>
      </c>
      <c r="AI7" s="122">
        <f t="shared" si="15"/>
        <v>107.4</v>
      </c>
      <c r="AJ7" s="122">
        <f t="shared" si="15"/>
        <v>107.7</v>
      </c>
      <c r="AK7" s="122">
        <f t="shared" si="15"/>
        <v>102.4</v>
      </c>
      <c r="AL7" s="122">
        <f t="shared" si="15"/>
        <v>105.7</v>
      </c>
      <c r="AM7" s="122">
        <f t="shared" si="15"/>
        <v>96.3</v>
      </c>
      <c r="AN7" s="122">
        <f t="shared" si="15"/>
        <v>96.9</v>
      </c>
      <c r="AO7" s="122">
        <f t="shared" si="15"/>
        <v>98.3</v>
      </c>
      <c r="AP7" s="122">
        <f t="shared" si="15"/>
        <v>96.7</v>
      </c>
      <c r="AQ7" s="122">
        <f t="shared" si="15"/>
        <v>96.6</v>
      </c>
      <c r="AR7" s="122"/>
      <c r="AS7" s="122">
        <f t="shared" ref="AS7:BB7" si="16">AS8</f>
        <v>100.5</v>
      </c>
      <c r="AT7" s="122">
        <f t="shared" si="16"/>
        <v>104.2</v>
      </c>
      <c r="AU7" s="122">
        <f t="shared" si="16"/>
        <v>104.7</v>
      </c>
      <c r="AV7" s="122">
        <f t="shared" si="16"/>
        <v>99.8</v>
      </c>
      <c r="AW7" s="122">
        <f t="shared" si="16"/>
        <v>101.8</v>
      </c>
      <c r="AX7" s="122">
        <f t="shared" si="16"/>
        <v>86.6</v>
      </c>
      <c r="AY7" s="122">
        <f t="shared" si="16"/>
        <v>85.4</v>
      </c>
      <c r="AZ7" s="122">
        <f t="shared" si="16"/>
        <v>85.3</v>
      </c>
      <c r="BA7" s="122">
        <f t="shared" si="16"/>
        <v>84.2</v>
      </c>
      <c r="BB7" s="122">
        <f t="shared" si="16"/>
        <v>83.9</v>
      </c>
      <c r="BC7" s="122"/>
      <c r="BD7" s="122">
        <f t="shared" ref="BD7:BM7" si="17">BD8</f>
        <v>8.8000000000000007</v>
      </c>
      <c r="BE7" s="122">
        <f t="shared" si="17"/>
        <v>39.799999999999997</v>
      </c>
      <c r="BF7" s="122">
        <f t="shared" si="17"/>
        <v>32.799999999999997</v>
      </c>
      <c r="BG7" s="122">
        <f t="shared" si="17"/>
        <v>29.8</v>
      </c>
      <c r="BH7" s="122">
        <f t="shared" si="17"/>
        <v>21.8</v>
      </c>
      <c r="BI7" s="122">
        <f t="shared" si="17"/>
        <v>121</v>
      </c>
      <c r="BJ7" s="122">
        <f t="shared" si="17"/>
        <v>112.9</v>
      </c>
      <c r="BK7" s="122">
        <f t="shared" si="17"/>
        <v>118.9</v>
      </c>
      <c r="BL7" s="122">
        <f t="shared" si="17"/>
        <v>119.5</v>
      </c>
      <c r="BM7" s="122">
        <f t="shared" si="17"/>
        <v>116.9</v>
      </c>
      <c r="BN7" s="122"/>
      <c r="BO7" s="122">
        <f t="shared" ref="BO7:BX7" si="18">BO8</f>
        <v>81.5</v>
      </c>
      <c r="BP7" s="122">
        <f t="shared" si="18"/>
        <v>81.2</v>
      </c>
      <c r="BQ7" s="122">
        <f t="shared" si="18"/>
        <v>77.3</v>
      </c>
      <c r="BR7" s="122">
        <f t="shared" si="18"/>
        <v>78.5</v>
      </c>
      <c r="BS7" s="122">
        <f t="shared" si="18"/>
        <v>86.8</v>
      </c>
      <c r="BT7" s="122">
        <f t="shared" si="18"/>
        <v>68.5</v>
      </c>
      <c r="BU7" s="122">
        <f t="shared" si="18"/>
        <v>68.3</v>
      </c>
      <c r="BV7" s="122">
        <f t="shared" si="18"/>
        <v>67.900000000000006</v>
      </c>
      <c r="BW7" s="122">
        <f t="shared" si="18"/>
        <v>69.8</v>
      </c>
      <c r="BX7" s="122">
        <f t="shared" si="18"/>
        <v>69.7</v>
      </c>
      <c r="BY7" s="122"/>
      <c r="BZ7" s="132">
        <f t="shared" ref="BZ7:CI7" si="19">BZ8</f>
        <v>35948</v>
      </c>
      <c r="CA7" s="132">
        <f t="shared" si="19"/>
        <v>36424</v>
      </c>
      <c r="CB7" s="132">
        <f t="shared" si="19"/>
        <v>37217</v>
      </c>
      <c r="CC7" s="132">
        <f t="shared" si="19"/>
        <v>37027</v>
      </c>
      <c r="CD7" s="132">
        <f t="shared" si="19"/>
        <v>38186</v>
      </c>
      <c r="CE7" s="132">
        <f t="shared" si="19"/>
        <v>31585</v>
      </c>
      <c r="CF7" s="132">
        <f t="shared" si="19"/>
        <v>32431</v>
      </c>
      <c r="CG7" s="132">
        <f t="shared" si="19"/>
        <v>32532</v>
      </c>
      <c r="CH7" s="132">
        <f t="shared" si="19"/>
        <v>33492</v>
      </c>
      <c r="CI7" s="132">
        <f t="shared" si="19"/>
        <v>34136</v>
      </c>
      <c r="CJ7" s="122"/>
      <c r="CK7" s="132">
        <f t="shared" ref="CK7:CT7" si="20">CK8</f>
        <v>9792</v>
      </c>
      <c r="CL7" s="132">
        <f t="shared" si="20"/>
        <v>10320</v>
      </c>
      <c r="CM7" s="132">
        <f t="shared" si="20"/>
        <v>9988</v>
      </c>
      <c r="CN7" s="132">
        <f t="shared" si="20"/>
        <v>9341</v>
      </c>
      <c r="CO7" s="132">
        <f t="shared" si="20"/>
        <v>9261</v>
      </c>
      <c r="CP7" s="132">
        <f t="shared" si="20"/>
        <v>9437</v>
      </c>
      <c r="CQ7" s="132">
        <f t="shared" si="20"/>
        <v>9726</v>
      </c>
      <c r="CR7" s="132">
        <f t="shared" si="20"/>
        <v>10037</v>
      </c>
      <c r="CS7" s="132">
        <f t="shared" si="20"/>
        <v>9976</v>
      </c>
      <c r="CT7" s="132">
        <f t="shared" si="20"/>
        <v>10130</v>
      </c>
      <c r="CU7" s="122"/>
      <c r="CV7" s="122">
        <f t="shared" ref="CV7:DE7" si="21">CV8</f>
        <v>54.9</v>
      </c>
      <c r="CW7" s="122">
        <f t="shared" si="21"/>
        <v>53.9</v>
      </c>
      <c r="CX7" s="122">
        <f t="shared" si="21"/>
        <v>54.2</v>
      </c>
      <c r="CY7" s="122">
        <f t="shared" si="21"/>
        <v>59</v>
      </c>
      <c r="CZ7" s="122">
        <f t="shared" si="21"/>
        <v>57.9</v>
      </c>
      <c r="DA7" s="122">
        <f t="shared" si="21"/>
        <v>61.2</v>
      </c>
      <c r="DB7" s="122">
        <f t="shared" si="21"/>
        <v>62.1</v>
      </c>
      <c r="DC7" s="122">
        <f t="shared" si="21"/>
        <v>62.5</v>
      </c>
      <c r="DD7" s="122">
        <f t="shared" si="21"/>
        <v>63.4</v>
      </c>
      <c r="DE7" s="122">
        <f t="shared" si="21"/>
        <v>63.4</v>
      </c>
      <c r="DF7" s="122"/>
      <c r="DG7" s="122">
        <f t="shared" ref="DG7:DP7" si="22">DG8</f>
        <v>15.7</v>
      </c>
      <c r="DH7" s="122">
        <f t="shared" si="22"/>
        <v>15.2</v>
      </c>
      <c r="DI7" s="122">
        <f t="shared" si="22"/>
        <v>13.9</v>
      </c>
      <c r="DJ7" s="122">
        <f t="shared" si="22"/>
        <v>12.5</v>
      </c>
      <c r="DK7" s="122">
        <f t="shared" si="22"/>
        <v>13</v>
      </c>
      <c r="DL7" s="122">
        <f t="shared" si="22"/>
        <v>19.3</v>
      </c>
      <c r="DM7" s="122">
        <f t="shared" si="22"/>
        <v>18.899999999999999</v>
      </c>
      <c r="DN7" s="122">
        <f t="shared" si="22"/>
        <v>19</v>
      </c>
      <c r="DO7" s="122">
        <f t="shared" si="22"/>
        <v>18.7</v>
      </c>
      <c r="DP7" s="122">
        <f t="shared" si="22"/>
        <v>18.3</v>
      </c>
      <c r="DQ7" s="122"/>
      <c r="DR7" s="122">
        <f t="shared" ref="DR7:EA7" si="23">DR8</f>
        <v>30.1</v>
      </c>
      <c r="DS7" s="122">
        <f t="shared" si="23"/>
        <v>33.9</v>
      </c>
      <c r="DT7" s="122">
        <f t="shared" si="23"/>
        <v>34.1</v>
      </c>
      <c r="DU7" s="122">
        <f t="shared" si="23"/>
        <v>37.5</v>
      </c>
      <c r="DV7" s="122">
        <f t="shared" si="23"/>
        <v>40.1</v>
      </c>
      <c r="DW7" s="122">
        <f t="shared" si="23"/>
        <v>48</v>
      </c>
      <c r="DX7" s="122">
        <f t="shared" si="23"/>
        <v>52.2</v>
      </c>
      <c r="DY7" s="122">
        <f t="shared" si="23"/>
        <v>52.4</v>
      </c>
      <c r="DZ7" s="122">
        <f t="shared" si="23"/>
        <v>52.5</v>
      </c>
      <c r="EA7" s="122">
        <f t="shared" si="23"/>
        <v>53.5</v>
      </c>
      <c r="EB7" s="122"/>
      <c r="EC7" s="122">
        <f t="shared" ref="EC7:EL7" si="24">EC8</f>
        <v>75.900000000000006</v>
      </c>
      <c r="ED7" s="122">
        <f t="shared" si="24"/>
        <v>82.4</v>
      </c>
      <c r="EE7" s="122">
        <f t="shared" si="24"/>
        <v>69.3</v>
      </c>
      <c r="EF7" s="122">
        <f t="shared" si="24"/>
        <v>74.2</v>
      </c>
      <c r="EG7" s="122">
        <f t="shared" si="24"/>
        <v>75.5</v>
      </c>
      <c r="EH7" s="122">
        <f t="shared" si="24"/>
        <v>63.3</v>
      </c>
      <c r="EI7" s="122">
        <f t="shared" si="24"/>
        <v>69.599999999999994</v>
      </c>
      <c r="EJ7" s="122">
        <f t="shared" si="24"/>
        <v>69.2</v>
      </c>
      <c r="EK7" s="122">
        <f t="shared" si="24"/>
        <v>69.7</v>
      </c>
      <c r="EL7" s="122">
        <f t="shared" si="24"/>
        <v>71.3</v>
      </c>
      <c r="EM7" s="122"/>
      <c r="EN7" s="132">
        <f t="shared" ref="EN7:EW7" si="25">EN8</f>
        <v>40888987</v>
      </c>
      <c r="EO7" s="132">
        <f t="shared" si="25"/>
        <v>40971080</v>
      </c>
      <c r="EP7" s="132">
        <f t="shared" si="25"/>
        <v>42916987</v>
      </c>
      <c r="EQ7" s="132">
        <f t="shared" si="25"/>
        <v>42999640</v>
      </c>
      <c r="ER7" s="132">
        <f t="shared" si="25"/>
        <v>43617487</v>
      </c>
      <c r="ES7" s="132">
        <f t="shared" si="25"/>
        <v>34139294</v>
      </c>
      <c r="ET7" s="132">
        <f t="shared" si="25"/>
        <v>35115689</v>
      </c>
      <c r="EU7" s="132">
        <f t="shared" si="25"/>
        <v>35730958</v>
      </c>
      <c r="EV7" s="132">
        <f t="shared" si="25"/>
        <v>37752628</v>
      </c>
      <c r="EW7" s="132">
        <f t="shared" si="25"/>
        <v>39094598</v>
      </c>
      <c r="EX7" s="132"/>
    </row>
    <row r="8" spans="1:154" s="97" customFormat="1">
      <c r="A8" s="98"/>
      <c r="B8" s="104">
        <v>2017</v>
      </c>
      <c r="C8" s="104">
        <v>392057</v>
      </c>
      <c r="D8" s="104">
        <v>46</v>
      </c>
      <c r="E8" s="104">
        <v>6</v>
      </c>
      <c r="F8" s="104">
        <v>0</v>
      </c>
      <c r="G8" s="104">
        <v>1</v>
      </c>
      <c r="H8" s="104" t="s">
        <v>125</v>
      </c>
      <c r="I8" s="104" t="s">
        <v>126</v>
      </c>
      <c r="J8" s="104" t="s">
        <v>128</v>
      </c>
      <c r="K8" s="104" t="s">
        <v>129</v>
      </c>
      <c r="L8" s="104" t="s">
        <v>130</v>
      </c>
      <c r="M8" s="104" t="s">
        <v>50</v>
      </c>
      <c r="N8" s="104" t="s">
        <v>131</v>
      </c>
      <c r="O8" s="104" t="s">
        <v>127</v>
      </c>
      <c r="P8" s="104" t="s">
        <v>132</v>
      </c>
      <c r="Q8" s="117">
        <v>25</v>
      </c>
      <c r="R8" s="104" t="s">
        <v>133</v>
      </c>
      <c r="S8" s="104" t="s">
        <v>134</v>
      </c>
      <c r="T8" s="104" t="s">
        <v>135</v>
      </c>
      <c r="U8" s="117">
        <v>27492</v>
      </c>
      <c r="V8" s="117">
        <v>13146</v>
      </c>
      <c r="W8" s="104" t="s">
        <v>136</v>
      </c>
      <c r="X8" s="118" t="s">
        <v>137</v>
      </c>
      <c r="Y8" s="117">
        <v>150</v>
      </c>
      <c r="Z8" s="117" t="s">
        <v>138</v>
      </c>
      <c r="AA8" s="117" t="s">
        <v>138</v>
      </c>
      <c r="AB8" s="117" t="s">
        <v>138</v>
      </c>
      <c r="AC8" s="117" t="s">
        <v>138</v>
      </c>
      <c r="AD8" s="117">
        <v>150</v>
      </c>
      <c r="AE8" s="117">
        <v>150</v>
      </c>
      <c r="AF8" s="117" t="s">
        <v>138</v>
      </c>
      <c r="AG8" s="117">
        <v>150</v>
      </c>
      <c r="AH8" s="123">
        <v>100</v>
      </c>
      <c r="AI8" s="123">
        <v>107.4</v>
      </c>
      <c r="AJ8" s="123">
        <v>107.7</v>
      </c>
      <c r="AK8" s="123">
        <v>102.4</v>
      </c>
      <c r="AL8" s="123">
        <v>105.7</v>
      </c>
      <c r="AM8" s="123">
        <v>96.3</v>
      </c>
      <c r="AN8" s="123">
        <v>96.9</v>
      </c>
      <c r="AO8" s="123">
        <v>98.3</v>
      </c>
      <c r="AP8" s="123">
        <v>96.7</v>
      </c>
      <c r="AQ8" s="123">
        <v>96.6</v>
      </c>
      <c r="AR8" s="123">
        <v>98.5</v>
      </c>
      <c r="AS8" s="123">
        <v>100.5</v>
      </c>
      <c r="AT8" s="123">
        <v>104.2</v>
      </c>
      <c r="AU8" s="123">
        <v>104.7</v>
      </c>
      <c r="AV8" s="123">
        <v>99.8</v>
      </c>
      <c r="AW8" s="123">
        <v>101.8</v>
      </c>
      <c r="AX8" s="123">
        <v>86.6</v>
      </c>
      <c r="AY8" s="123">
        <v>85.4</v>
      </c>
      <c r="AZ8" s="123">
        <v>85.3</v>
      </c>
      <c r="BA8" s="123">
        <v>84.2</v>
      </c>
      <c r="BB8" s="123">
        <v>83.9</v>
      </c>
      <c r="BC8" s="123">
        <v>89.7</v>
      </c>
      <c r="BD8" s="130">
        <v>8.8000000000000007</v>
      </c>
      <c r="BE8" s="130">
        <v>39.799999999999997</v>
      </c>
      <c r="BF8" s="130">
        <v>32.799999999999997</v>
      </c>
      <c r="BG8" s="130">
        <v>29.8</v>
      </c>
      <c r="BH8" s="130">
        <v>21.8</v>
      </c>
      <c r="BI8" s="130">
        <v>121</v>
      </c>
      <c r="BJ8" s="130">
        <v>112.9</v>
      </c>
      <c r="BK8" s="130">
        <v>118.9</v>
      </c>
      <c r="BL8" s="130">
        <v>119.5</v>
      </c>
      <c r="BM8" s="130">
        <v>116.9</v>
      </c>
      <c r="BN8" s="130">
        <v>64.7</v>
      </c>
      <c r="BO8" s="123">
        <v>81.5</v>
      </c>
      <c r="BP8" s="123">
        <v>81.2</v>
      </c>
      <c r="BQ8" s="123">
        <v>77.3</v>
      </c>
      <c r="BR8" s="123">
        <v>78.5</v>
      </c>
      <c r="BS8" s="123">
        <v>86.8</v>
      </c>
      <c r="BT8" s="123">
        <v>68.5</v>
      </c>
      <c r="BU8" s="123">
        <v>68.3</v>
      </c>
      <c r="BV8" s="123">
        <v>67.900000000000006</v>
      </c>
      <c r="BW8" s="123">
        <v>69.8</v>
      </c>
      <c r="BX8" s="123">
        <v>69.7</v>
      </c>
      <c r="BY8" s="123">
        <v>74.8</v>
      </c>
      <c r="BZ8" s="130">
        <v>35948</v>
      </c>
      <c r="CA8" s="130">
        <v>36424</v>
      </c>
      <c r="CB8" s="130">
        <v>37217</v>
      </c>
      <c r="CC8" s="130">
        <v>37027</v>
      </c>
      <c r="CD8" s="130">
        <v>38186</v>
      </c>
      <c r="CE8" s="130">
        <v>31585</v>
      </c>
      <c r="CF8" s="130">
        <v>32431</v>
      </c>
      <c r="CG8" s="130">
        <v>32532</v>
      </c>
      <c r="CH8" s="130">
        <v>33492</v>
      </c>
      <c r="CI8" s="130">
        <v>34136</v>
      </c>
      <c r="CJ8" s="123">
        <v>50718</v>
      </c>
      <c r="CK8" s="130">
        <v>9792</v>
      </c>
      <c r="CL8" s="130">
        <v>10320</v>
      </c>
      <c r="CM8" s="130">
        <v>9988</v>
      </c>
      <c r="CN8" s="130">
        <v>9341</v>
      </c>
      <c r="CO8" s="130">
        <v>9261</v>
      </c>
      <c r="CP8" s="130">
        <v>9437</v>
      </c>
      <c r="CQ8" s="130">
        <v>9726</v>
      </c>
      <c r="CR8" s="130">
        <v>10037</v>
      </c>
      <c r="CS8" s="130">
        <v>9976</v>
      </c>
      <c r="CT8" s="130">
        <v>10130</v>
      </c>
      <c r="CU8" s="123">
        <v>14202</v>
      </c>
      <c r="CV8" s="130">
        <v>54.9</v>
      </c>
      <c r="CW8" s="130">
        <v>53.9</v>
      </c>
      <c r="CX8" s="130">
        <v>54.2</v>
      </c>
      <c r="CY8" s="130">
        <v>59</v>
      </c>
      <c r="CZ8" s="130">
        <v>57.9</v>
      </c>
      <c r="DA8" s="130">
        <v>61.2</v>
      </c>
      <c r="DB8" s="130">
        <v>62.1</v>
      </c>
      <c r="DC8" s="130">
        <v>62.5</v>
      </c>
      <c r="DD8" s="130">
        <v>63.4</v>
      </c>
      <c r="DE8" s="130">
        <v>63.4</v>
      </c>
      <c r="DF8" s="130">
        <v>55</v>
      </c>
      <c r="DG8" s="130">
        <v>15.7</v>
      </c>
      <c r="DH8" s="130">
        <v>15.2</v>
      </c>
      <c r="DI8" s="130">
        <v>13.9</v>
      </c>
      <c r="DJ8" s="130">
        <v>12.5</v>
      </c>
      <c r="DK8" s="130">
        <v>13</v>
      </c>
      <c r="DL8" s="130">
        <v>19.3</v>
      </c>
      <c r="DM8" s="130">
        <v>18.899999999999999</v>
      </c>
      <c r="DN8" s="130">
        <v>19</v>
      </c>
      <c r="DO8" s="130">
        <v>18.7</v>
      </c>
      <c r="DP8" s="130">
        <v>18.3</v>
      </c>
      <c r="DQ8" s="130">
        <v>24.3</v>
      </c>
      <c r="DR8" s="123">
        <v>30.1</v>
      </c>
      <c r="DS8" s="123">
        <v>33.9</v>
      </c>
      <c r="DT8" s="123">
        <v>34.1</v>
      </c>
      <c r="DU8" s="123">
        <v>37.5</v>
      </c>
      <c r="DV8" s="123">
        <v>40.1</v>
      </c>
      <c r="DW8" s="123">
        <v>48</v>
      </c>
      <c r="DX8" s="123">
        <v>52.2</v>
      </c>
      <c r="DY8" s="123">
        <v>52.4</v>
      </c>
      <c r="DZ8" s="123">
        <v>52.5</v>
      </c>
      <c r="EA8" s="123">
        <v>53.5</v>
      </c>
      <c r="EB8" s="123">
        <v>51.6</v>
      </c>
      <c r="EC8" s="123">
        <v>75.900000000000006</v>
      </c>
      <c r="ED8" s="123">
        <v>82.4</v>
      </c>
      <c r="EE8" s="123">
        <v>69.3</v>
      </c>
      <c r="EF8" s="123">
        <v>74.2</v>
      </c>
      <c r="EG8" s="123">
        <v>75.5</v>
      </c>
      <c r="EH8" s="123">
        <v>63.3</v>
      </c>
      <c r="EI8" s="123">
        <v>69.599999999999994</v>
      </c>
      <c r="EJ8" s="123">
        <v>69.2</v>
      </c>
      <c r="EK8" s="123">
        <v>69.7</v>
      </c>
      <c r="EL8" s="123">
        <v>71.3</v>
      </c>
      <c r="EM8" s="123">
        <v>67.599999999999994</v>
      </c>
      <c r="EN8" s="130">
        <v>40888987</v>
      </c>
      <c r="EO8" s="130">
        <v>40971080</v>
      </c>
      <c r="EP8" s="130">
        <v>42916987</v>
      </c>
      <c r="EQ8" s="130">
        <v>42999640</v>
      </c>
      <c r="ER8" s="130">
        <v>43617487</v>
      </c>
      <c r="ES8" s="130">
        <v>34139294</v>
      </c>
      <c r="ET8" s="130">
        <v>35115689</v>
      </c>
      <c r="EU8" s="130">
        <v>35730958</v>
      </c>
      <c r="EV8" s="130">
        <v>37752628</v>
      </c>
      <c r="EW8" s="130">
        <v>39094598</v>
      </c>
      <c r="EX8" s="130">
        <v>45442498</v>
      </c>
    </row>
    <row r="9" spans="1:154">
      <c r="N9" s="114"/>
      <c r="P9" s="114"/>
      <c r="S9" s="114"/>
      <c r="T9" s="114"/>
      <c r="U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31"/>
      <c r="BS9" s="131"/>
      <c r="BT9" s="115"/>
      <c r="BU9" s="115"/>
      <c r="BV9" s="115"/>
      <c r="BW9" s="115"/>
      <c r="BX9" s="115"/>
      <c r="BY9" s="115"/>
      <c r="BZ9" s="115"/>
      <c r="CA9" s="115"/>
      <c r="CB9" s="115"/>
      <c r="CC9" s="131"/>
      <c r="CD9" s="131"/>
      <c r="CE9" s="115"/>
      <c r="CF9" s="115"/>
      <c r="CG9" s="115"/>
      <c r="CH9" s="115"/>
      <c r="CI9" s="115"/>
      <c r="CJ9" s="115"/>
      <c r="CK9" s="115"/>
      <c r="CL9" s="115"/>
      <c r="CM9" s="115"/>
      <c r="CN9" s="133"/>
      <c r="CO9" s="133"/>
      <c r="CP9" s="115"/>
      <c r="CQ9" s="115"/>
      <c r="CR9" s="115"/>
      <c r="CS9" s="115"/>
      <c r="CT9" s="115"/>
      <c r="CU9" s="115"/>
      <c r="CV9" s="115"/>
      <c r="CW9" s="115"/>
      <c r="CX9" s="115"/>
      <c r="CY9" s="131"/>
      <c r="CZ9" s="131"/>
      <c r="DA9" s="115"/>
      <c r="DB9" s="115"/>
      <c r="DC9" s="115"/>
      <c r="DD9" s="115"/>
      <c r="DE9" s="115"/>
      <c r="DF9" s="115"/>
      <c r="DG9" s="115"/>
      <c r="DH9" s="115"/>
      <c r="DI9" s="115"/>
      <c r="DJ9" s="131"/>
      <c r="DK9" s="131"/>
      <c r="DL9" s="115"/>
      <c r="DM9" s="115"/>
      <c r="DN9" s="115"/>
      <c r="DO9" s="115"/>
      <c r="DP9" s="115"/>
      <c r="DQ9" s="115"/>
      <c r="DR9" s="115"/>
      <c r="DS9" s="115"/>
      <c r="DT9" s="115"/>
      <c r="DU9" s="131"/>
      <c r="DV9" s="131"/>
      <c r="DW9" s="115"/>
      <c r="DX9" s="115"/>
      <c r="DY9" s="115"/>
      <c r="DZ9" s="115"/>
      <c r="EA9" s="115"/>
      <c r="EB9" s="115"/>
      <c r="EC9" s="115"/>
      <c r="ED9" s="115"/>
      <c r="EE9" s="115"/>
      <c r="EF9" s="131"/>
      <c r="EG9" s="131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</row>
    <row r="10" spans="1:154">
      <c r="A10" s="99"/>
      <c r="B10" s="99" t="s">
        <v>120</v>
      </c>
      <c r="C10" s="99" t="s">
        <v>139</v>
      </c>
      <c r="D10" s="99" t="s">
        <v>140</v>
      </c>
      <c r="E10" s="99" t="s">
        <v>141</v>
      </c>
      <c r="F10" s="99" t="s">
        <v>142</v>
      </c>
      <c r="N10" s="114"/>
      <c r="P10" s="115"/>
      <c r="S10" s="114"/>
      <c r="T10" s="114"/>
      <c r="U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5"/>
      <c r="AI10" s="115"/>
      <c r="AJ10" s="115"/>
      <c r="AK10" s="115"/>
      <c r="AL10" s="115"/>
      <c r="AM10" s="115"/>
      <c r="AN10" s="115"/>
      <c r="AO10" s="115"/>
      <c r="AP10" s="115"/>
      <c r="AQ10" s="114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4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4"/>
      <c r="BN10" s="114"/>
      <c r="BO10" s="114"/>
      <c r="BP10" s="115"/>
      <c r="BQ10" s="115"/>
      <c r="BR10" s="115"/>
      <c r="BS10" s="115"/>
      <c r="BT10" s="115"/>
      <c r="BU10" s="115"/>
      <c r="BV10" s="115"/>
      <c r="BW10" s="115"/>
      <c r="BX10" s="114"/>
      <c r="BY10" s="115"/>
      <c r="BZ10" s="114"/>
      <c r="CA10" s="115"/>
      <c r="CB10" s="115"/>
      <c r="CC10" s="115"/>
      <c r="CD10" s="115"/>
      <c r="CE10" s="115"/>
      <c r="CF10" s="115"/>
      <c r="CG10" s="115"/>
      <c r="CH10" s="115"/>
      <c r="CI10" s="114"/>
      <c r="CJ10" s="115"/>
      <c r="CK10" s="114"/>
      <c r="CL10" s="115"/>
      <c r="CM10" s="115"/>
      <c r="CN10" s="115"/>
      <c r="CO10" s="115"/>
      <c r="CP10" s="115"/>
      <c r="CQ10" s="115"/>
      <c r="CR10" s="115"/>
      <c r="CS10" s="115"/>
      <c r="CT10" s="114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4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4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4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4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4"/>
      <c r="EX10" s="115"/>
    </row>
    <row r="11" spans="1:154">
      <c r="A11" s="99" t="s">
        <v>143</v>
      </c>
      <c r="B11" s="105">
        <f>DATEVALUE($B$6-4&amp;"年1月1日")</f>
        <v>41275</v>
      </c>
      <c r="C11" s="105">
        <f>DATEVALUE($B$6-3&amp;"年1月1日")</f>
        <v>41640</v>
      </c>
      <c r="D11" s="105">
        <f>DATEVALUE($B$6-2&amp;"年1月1日")</f>
        <v>42005</v>
      </c>
      <c r="E11" s="105">
        <f>DATEVALUE($B$6-1&amp;"年1月1日")</f>
        <v>42370</v>
      </c>
      <c r="F11" s="105">
        <f>DATEVALUE($B$6&amp;"年1月1日")</f>
        <v>42736</v>
      </c>
      <c r="N11" s="114"/>
      <c r="P11" s="114"/>
      <c r="S11" s="114"/>
      <c r="T11" s="114"/>
      <c r="U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5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5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5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5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5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5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</row>
    <row r="12" spans="1:154">
      <c r="N12" s="114"/>
      <c r="P12" s="114"/>
      <c r="S12" s="114"/>
      <c r="T12" s="114"/>
      <c r="U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</row>
    <row r="13" spans="1:154">
      <c r="N13" s="114"/>
      <c r="P13" s="114"/>
      <c r="S13" s="114"/>
      <c r="T13" s="114"/>
      <c r="U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</row>
    <row r="14" spans="1:154">
      <c r="N14" s="114"/>
      <c r="P14" s="114"/>
      <c r="S14" s="114"/>
      <c r="T14" s="114"/>
      <c r="U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</row>
    <row r="15" spans="1:154">
      <c r="N15" s="114"/>
      <c r="P15" s="114"/>
      <c r="S15" s="114"/>
      <c r="T15" s="114"/>
      <c r="U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</row>
    <row r="16" spans="1:154">
      <c r="N16" s="114"/>
      <c r="P16" s="114"/>
      <c r="S16" s="114"/>
      <c r="T16" s="114"/>
      <c r="U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</row>
    <row r="17" spans="14:154">
      <c r="N17" s="114"/>
      <c r="P17" s="114"/>
      <c r="S17" s="114"/>
      <c r="T17" s="114"/>
      <c r="U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</row>
    <row r="18" spans="14:154">
      <c r="N18" s="114"/>
      <c r="P18" s="114"/>
      <c r="S18" s="114"/>
      <c r="T18" s="114"/>
      <c r="U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</row>
    <row r="19" spans="14:154">
      <c r="N19" s="114"/>
      <c r="P19" s="114"/>
      <c r="S19" s="114"/>
      <c r="T19" s="114"/>
      <c r="U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</row>
    <row r="20" spans="14:154">
      <c r="N20" s="114"/>
      <c r="P20" s="114"/>
      <c r="S20" s="114"/>
      <c r="T20" s="114"/>
      <c r="U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</row>
  </sheetData>
  <mergeCells count="12">
    <mergeCell ref="AH4:AR4"/>
    <mergeCell ref="AS4:BC4"/>
    <mergeCell ref="BD4:BN4"/>
    <mergeCell ref="BO4:BY4"/>
    <mergeCell ref="BZ4:CJ4"/>
    <mergeCell ref="CK4:CU4"/>
    <mergeCell ref="CV4:DF4"/>
    <mergeCell ref="DG4:DQ4"/>
    <mergeCell ref="DR4:EB4"/>
    <mergeCell ref="EC4:EM4"/>
    <mergeCell ref="EN4:EX4"/>
    <mergeCell ref="H6:J6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ioas_user</cp:lastModifiedBy>
  <dcterms:created xsi:type="dcterms:W3CDTF">2019-02-13T23:28:34Z</dcterms:created>
  <dcterms:modified xsi:type="dcterms:W3CDTF">2019-02-13T23:28:34Z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2019-02-13T23:28:34Z</vt:filetime>
  </property>
</Properties>
</file>