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zB8nlf7Oc3emNJI1XYbOZAJ0Wss3imCM+8fuH8mWQgF37K1NcVTMLbwPwaV7UqUtdnAG0UAuPOedposZVSpVrA==" workbookSaltValue="v/N1LWfXnhSKZe+foi8Nog=="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<sst xmlns="http://schemas.openxmlformats.org/spreadsheetml/2006/main" count="237" uniqueCount="125">
  <si>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</si>
  <si>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</si>
  <si>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</si>
  <si>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</si>
  <si>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</si>
  <si>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</si>
  <si>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</si>
  <si>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</si>
  <si>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</si>
  <si>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</si>
  <si>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</si>
  <si>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</si>
  <si>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</si>
  <si>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</si>
  <si>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</si>
  <si>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</si>
  <si>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</si>
  <si>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</si>
  <si>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</si>
  <si>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</si>
  <si>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</si>
  <si>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</si>
  <si>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</si>
  <si>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</si>
  <si>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</si>
  <si>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</si>
  <si>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</si>
  <si>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</si>
  <si>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</si>
  <si>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</si>
  <si>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</si>
  <si>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</si>
  <si>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</si>
  <si>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</si>
  <si>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</si>
  <si>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</si>
  <si>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</si>
  <si>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</si>
  <si>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</si>
  <si>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</si>
  <si>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</si>
  <si>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</si>
  <si>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</si>
  <si>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</si>
  <si>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</si>
  <si>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</si>
  <si>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</si>
  <si>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</si>
  <si>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</si>
  <si>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</si>
  <si>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</si>
  <si>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</si>
  <si>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</si>
  <si>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</si>
  <si>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</si>
  <si>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</si>
  <si>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</si>
  <si>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</si>
  <si>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</si>
  <si>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</si>
  <si>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</si>
  <si>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</si>
  <si>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</si>
  <si>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</si>
  <si>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</si>
  <si>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</si>
  <si>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</si>
  <si>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</si>
  <si>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</si>
  <si>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</si>
  <si>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</si>
  <si>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</si>
  <si>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</si>
  <si>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</si>
  <si>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</si>
  <si>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</si>
  <si>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</si>
  <si>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</si>
  <si>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</si>
  <si>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</si>
  <si>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</si>
  <si>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</si>
  <si>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</si>
  <si>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</si>
  <si>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</si>
  <si>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</si>
  <si>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</si>
  <si>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</si>
  <si>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</si>
  <si>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</si>
  <si>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</si>
  <si>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</si>
  <si>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</si>
  <si>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</si>
  <si>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</si>
  <si>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</si>
  <si>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</si>
  <si>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</si>
  <si>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</si>
  <si>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</si>
  <si>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</si>
  <si>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</si>
  <si>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</si>
  <si>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</si>
  <si>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</si>
  <si>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</si>
  <si>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</si>
  <si>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</si>
  <si>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</si>
  <si>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香南市</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</si>
  <si>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</si>
  <si>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</si>
  <si>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</si>
  <si>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</si>
  <si>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</si>
  <si>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</si>
  <si>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</si>
  <si>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</si>
  <si>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</si>
  <si>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</si>
  <si>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</si>
  <si>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</si>
  <si>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他財源からの収入に大きく依存し、管路更新も遅れている状況にあるため、平成32年度の上水道との統合に先がけ、収入・支出両面での改善、適切な設備投資等、全体的な経営の見直しを進めるために、平成30年度から企業会計化し、受益・負担の構図を明確にし経営の効率化を図る。また、上水道との統合に向け、上水道事業に組み入れた形での水道事業計画、経営戦略に基づいた事業経営を行っていく。</t>
    <rPh sb="1" eb="3">
      <t>ゲンザイ</t>
    </rPh>
    <rPh sb="4" eb="5">
      <t>ホカ</t>
    </rPh>
    <rPh sb="5" eb="7">
      <t>ザイゲン</t>
    </rPh>
    <rPh sb="10" eb="12">
      <t>シュウニュウ</t>
    </rPh>
    <rPh sb="13" eb="14">
      <t>オオ</t>
    </rPh>
    <rPh sb="16" eb="18">
      <t>イゾン</t>
    </rPh>
    <rPh sb="20" eb="22">
      <t>カンロ</t>
    </rPh>
    <rPh sb="22" eb="24">
      <t>コウシン</t>
    </rPh>
    <rPh sb="25" eb="26">
      <t>オク</t>
    </rPh>
    <rPh sb="30" eb="32">
      <t>ジョウキョウ</t>
    </rPh>
    <rPh sb="57" eb="59">
      <t>シュウニュウ</t>
    </rPh>
    <rPh sb="66" eb="68">
      <t>カイゼン</t>
    </rPh>
    <rPh sb="69" eb="71">
      <t>テキセツ</t>
    </rPh>
    <rPh sb="72" eb="74">
      <t>セツビ</t>
    </rPh>
    <rPh sb="74" eb="76">
      <t>トウシ</t>
    </rPh>
    <rPh sb="76" eb="77">
      <t>トウ</t>
    </rPh>
    <rPh sb="78" eb="81">
      <t>ゼンタイテキ</t>
    </rPh>
    <rPh sb="82" eb="84">
      <t>ケイエイ</t>
    </rPh>
    <rPh sb="85" eb="87">
      <t>ミナオ</t>
    </rPh>
    <rPh sb="89" eb="90">
      <t>スス</t>
    </rPh>
    <rPh sb="100" eb="102">
      <t>ネンド</t>
    </rPh>
    <rPh sb="104" eb="106">
      <t>キギョウ</t>
    </rPh>
    <rPh sb="106" eb="109">
      <t>カイケイカ</t>
    </rPh>
    <rPh sb="111" eb="113">
      <t>ジュエキ</t>
    </rPh>
    <rPh sb="114" eb="116">
      <t>フタン</t>
    </rPh>
    <rPh sb="117" eb="119">
      <t>コウズ</t>
    </rPh>
    <rPh sb="120" eb="122">
      <t>メイカク</t>
    </rPh>
    <rPh sb="124" eb="126">
      <t>ケイエイ</t>
    </rPh>
    <rPh sb="127" eb="130">
      <t>コウリツカ</t>
    </rPh>
    <rPh sb="131" eb="132">
      <t>ハカ</t>
    </rPh>
    <rPh sb="137" eb="140">
      <t>ジョウスイドウ</t>
    </rPh>
    <rPh sb="142" eb="144">
      <t>トウゴウ</t>
    </rPh>
    <rPh sb="145" eb="146">
      <t>ム</t>
    </rPh>
    <rPh sb="148" eb="151">
      <t>ジョウスイドウ</t>
    </rPh>
    <rPh sb="151" eb="153">
      <t>ジギョウ</t>
    </rPh>
    <rPh sb="154" eb="155">
      <t>ク</t>
    </rPh>
    <rPh sb="156" eb="157">
      <t>イ</t>
    </rPh>
    <rPh sb="159" eb="160">
      <t>カタチ</t>
    </rPh>
    <rPh sb="169" eb="171">
      <t>ケイエイ</t>
    </rPh>
    <rPh sb="171" eb="173">
      <t>センリャク</t>
    </rPh>
    <rPh sb="174" eb="175">
      <t>モト</t>
    </rPh>
    <rPh sb="178" eb="180">
      <t>ジギョウ</t>
    </rPh>
    <rPh sb="180" eb="182">
      <t>ケイエイ</t>
    </rPh>
    <rPh sb="183" eb="184">
      <t>オコナ</t>
    </rPh>
    <phoneticPr fontId="4"/>
  </si>
  <si>
    <t xml:space="preserve"> 老朽管の更新については、継続的に進めていく必要がある。全体的に管路更新は遅れており、防災対策の観点からも今後も計画的、継続的な更新を進めていく必要がある。</t>
    <rPh sb="1" eb="4">
      <t>ロウキュウカン</t>
    </rPh>
    <rPh sb="5" eb="7">
      <t>コウシン</t>
    </rPh>
    <rPh sb="13" eb="16">
      <t>ケイゾクテキ</t>
    </rPh>
    <rPh sb="17" eb="18">
      <t>スス</t>
    </rPh>
    <rPh sb="22" eb="24">
      <t>ヒツヨウ</t>
    </rPh>
    <rPh sb="28" eb="31">
      <t>ゼンタイテキ</t>
    </rPh>
    <rPh sb="32" eb="34">
      <t>カンロ</t>
    </rPh>
    <rPh sb="34" eb="36">
      <t>コウシン</t>
    </rPh>
    <rPh sb="37" eb="38">
      <t>オク</t>
    </rPh>
    <rPh sb="43" eb="45">
      <t>ボウサイ</t>
    </rPh>
    <rPh sb="45" eb="47">
      <t>タイサク</t>
    </rPh>
    <rPh sb="48" eb="50">
      <t>カンテン</t>
    </rPh>
    <rPh sb="53" eb="55">
      <t>コンゴ</t>
    </rPh>
    <rPh sb="56" eb="59">
      <t>ケイカクテキ</t>
    </rPh>
    <rPh sb="60" eb="63">
      <t>ケイゾクテキ</t>
    </rPh>
    <rPh sb="64" eb="66">
      <t>コウシン</t>
    </rPh>
    <rPh sb="67" eb="68">
      <t>スス</t>
    </rPh>
    <rPh sb="72" eb="74">
      <t>ヒツヨウ</t>
    </rPh>
    <phoneticPr fontId="4"/>
  </si>
  <si>
    <t>　経営状況は、28年度まで収益的収支比率が類似団体平均値より高く、また、料金回収率が平均値以上であったが、平成30年度から企業会計化するにあたり打ち切り決算を行ったことにより、収益的収支比率、料金回収率共に平均値を割り込んでしまった。企業会計化しても一般会計からの繰入や起債借入に依存する状況に変わりはないため、上水道との統合に向け統一的、一体的な対策を講じる必要がある。
平成26年度以降、上水道との統合に向けて大掛かりな施設整備を継続してきており、それに伴い企業債残高対給水収益比率が平均値を下回ってはいるものの、徐々に悪化してきている状況であった。しかし、28年度には統合整備事業に対する起債借入が増大し対収益比率が平均値を上回る状況となり29年度も同様の状況となった。統合整備事業については、31年度が最終年度となることから30年度借入許可（31年度末借入）で最終となり、31年度は企業債残高対給水収益比率がますます上昇すると予測される。
　有収率は27年度ごろから平均を上回ってきておりこれは統合整備事業の一環である赤岡吉川地区の配水池を統合した事によるものと考えられる。
また、施設利用率が平均を下回っている状況は、配水池の配水能力よりも水源井戸の取水能力が高く、施設利用率としては低くおさえられているためと考えられる。
　32年度の上水道との統合に向け、計画的な施設整備、更新を行い、自主財源の改善を図っていく必要がある。</t>
    <rPh sb="1" eb="3">
      <t>ケイエイ</t>
    </rPh>
    <rPh sb="3" eb="5">
      <t>ジョウキョウ</t>
    </rPh>
    <rPh sb="21" eb="23">
      <t>ルイジ</t>
    </rPh>
    <rPh sb="23" eb="25">
      <t>ダンタイ</t>
    </rPh>
    <rPh sb="53" eb="55">
      <t>ヘイセイ</t>
    </rPh>
    <rPh sb="57" eb="59">
      <t>ネンド</t>
    </rPh>
    <rPh sb="61" eb="63">
      <t>キギョウ</t>
    </rPh>
    <rPh sb="63" eb="66">
      <t>カイケイカ</t>
    </rPh>
    <rPh sb="72" eb="73">
      <t>ウ</t>
    </rPh>
    <rPh sb="74" eb="75">
      <t>キ</t>
    </rPh>
    <rPh sb="76" eb="78">
      <t>ケッサン</t>
    </rPh>
    <rPh sb="79" eb="80">
      <t>オコナ</t>
    </rPh>
    <rPh sb="88" eb="91">
      <t>シュウエキテキ</t>
    </rPh>
    <rPh sb="91" eb="93">
      <t>シュウシ</t>
    </rPh>
    <rPh sb="93" eb="95">
      <t>ヒリツ</t>
    </rPh>
    <rPh sb="96" eb="98">
      <t>リョウキン</t>
    </rPh>
    <rPh sb="98" eb="101">
      <t>カイシュウリツ</t>
    </rPh>
    <rPh sb="101" eb="102">
      <t>トモ</t>
    </rPh>
    <rPh sb="103" eb="106">
      <t>ヘイキンチ</t>
    </rPh>
    <rPh sb="107" eb="108">
      <t>ワ</t>
    </rPh>
    <rPh sb="109" eb="110">
      <t>コ</t>
    </rPh>
    <rPh sb="117" eb="119">
      <t>キギョウ</t>
    </rPh>
    <rPh sb="119" eb="122">
      <t>カイケイカ</t>
    </rPh>
    <rPh sb="144" eb="146">
      <t>ジョウキョウ</t>
    </rPh>
    <rPh sb="147" eb="148">
      <t>カ</t>
    </rPh>
    <rPh sb="156" eb="159">
      <t>ジョウスイドウ</t>
    </rPh>
    <rPh sb="161" eb="163">
      <t>トウゴウ</t>
    </rPh>
    <rPh sb="164" eb="165">
      <t>ム</t>
    </rPh>
    <rPh sb="166" eb="169">
      <t>トウイツテキ</t>
    </rPh>
    <rPh sb="170" eb="173">
      <t>イッタイテキ</t>
    </rPh>
    <rPh sb="174" eb="176">
      <t>タイサク</t>
    </rPh>
    <rPh sb="177" eb="178">
      <t>コウ</t>
    </rPh>
    <rPh sb="180" eb="182">
      <t>ヒツヨウ</t>
    </rPh>
    <rPh sb="187" eb="189">
      <t>ヘイセイ</t>
    </rPh>
    <rPh sb="191" eb="193">
      <t>ネンド</t>
    </rPh>
    <rPh sb="193" eb="195">
      <t>イコウ</t>
    </rPh>
    <rPh sb="196" eb="199">
      <t>ジョウスイドウ</t>
    </rPh>
    <rPh sb="201" eb="203">
      <t>トウゴウ</t>
    </rPh>
    <rPh sb="204" eb="205">
      <t>ム</t>
    </rPh>
    <rPh sb="207" eb="209">
      <t>オオガ</t>
    </rPh>
    <rPh sb="212" eb="214">
      <t>シセツ</t>
    </rPh>
    <rPh sb="214" eb="216">
      <t>セイビ</t>
    </rPh>
    <rPh sb="217" eb="219">
      <t>ケイゾク</t>
    </rPh>
    <rPh sb="229" eb="230">
      <t>トモナ</t>
    </rPh>
    <rPh sb="231" eb="234">
      <t>キギョウサイ</t>
    </rPh>
    <rPh sb="234" eb="236">
      <t>ザンダカ</t>
    </rPh>
    <rPh sb="236" eb="237">
      <t>タイ</t>
    </rPh>
    <rPh sb="237" eb="239">
      <t>キュウスイ</t>
    </rPh>
    <rPh sb="239" eb="241">
      <t>シュウエキ</t>
    </rPh>
    <rPh sb="241" eb="243">
      <t>ヒリツ</t>
    </rPh>
    <rPh sb="244" eb="247">
      <t>ヘイキンチ</t>
    </rPh>
    <rPh sb="248" eb="250">
      <t>シタマワ</t>
    </rPh>
    <rPh sb="259" eb="261">
      <t>ジョジョ</t>
    </rPh>
    <rPh sb="262" eb="264">
      <t>アッカ</t>
    </rPh>
    <rPh sb="270" eb="272">
      <t>ジョウキョウ</t>
    </rPh>
    <rPh sb="283" eb="285">
      <t>ネンド</t>
    </rPh>
    <rPh sb="287" eb="289">
      <t>トウゴウ</t>
    </rPh>
    <rPh sb="289" eb="291">
      <t>セイビ</t>
    </rPh>
    <rPh sb="291" eb="293">
      <t>ジギョウ</t>
    </rPh>
    <rPh sb="294" eb="295">
      <t>タイ</t>
    </rPh>
    <rPh sb="297" eb="299">
      <t>キサイ</t>
    </rPh>
    <rPh sb="299" eb="301">
      <t>カリイレ</t>
    </rPh>
    <rPh sb="302" eb="304">
      <t>ゾウダイ</t>
    </rPh>
    <rPh sb="305" eb="306">
      <t>タイ</t>
    </rPh>
    <rPh sb="306" eb="308">
      <t>シュウエキ</t>
    </rPh>
    <rPh sb="308" eb="310">
      <t>ヒリツ</t>
    </rPh>
    <rPh sb="311" eb="314">
      <t>ヘイキンチ</t>
    </rPh>
    <rPh sb="315" eb="317">
      <t>ウワマワ</t>
    </rPh>
    <rPh sb="318" eb="320">
      <t>ジョウキョウ</t>
    </rPh>
    <rPh sb="325" eb="327">
      <t>ネンド</t>
    </rPh>
    <rPh sb="328" eb="330">
      <t>ドウヨウ</t>
    </rPh>
    <rPh sb="331" eb="333">
      <t>ジョウキョウ</t>
    </rPh>
    <rPh sb="352" eb="354">
      <t>ネンド</t>
    </rPh>
    <rPh sb="355" eb="357">
      <t>サイシュウ</t>
    </rPh>
    <rPh sb="357" eb="359">
      <t>ネンド</t>
    </rPh>
    <rPh sb="368" eb="370">
      <t>ネンド</t>
    </rPh>
    <rPh sb="370" eb="372">
      <t>カリイレ</t>
    </rPh>
    <rPh sb="372" eb="374">
      <t>キョカ</t>
    </rPh>
    <rPh sb="377" eb="379">
      <t>ネンド</t>
    </rPh>
    <rPh sb="379" eb="380">
      <t>マツ</t>
    </rPh>
    <rPh sb="380" eb="382">
      <t>カリイレ</t>
    </rPh>
    <rPh sb="384" eb="386">
      <t>サイシュウ</t>
    </rPh>
    <rPh sb="392" eb="394">
      <t>ネンド</t>
    </rPh>
    <rPh sb="395" eb="398">
      <t>キギョウサイ</t>
    </rPh>
    <rPh sb="398" eb="400">
      <t>ザンダカ</t>
    </rPh>
    <rPh sb="400" eb="401">
      <t>タイ</t>
    </rPh>
    <rPh sb="401" eb="403">
      <t>キュウスイ</t>
    </rPh>
    <rPh sb="403" eb="405">
      <t>シュウエキ</t>
    </rPh>
    <rPh sb="405" eb="407">
      <t>ヒリツ</t>
    </rPh>
    <rPh sb="412" eb="414">
      <t>ジョウショウ</t>
    </rPh>
    <rPh sb="417" eb="419">
      <t>ヨソク</t>
    </rPh>
    <rPh sb="425" eb="427">
      <t>ユウシュウ</t>
    </rPh>
    <rPh sb="427" eb="428">
      <t>リツ</t>
    </rPh>
    <rPh sb="431" eb="433">
      <t>ネンド</t>
    </rPh>
    <rPh sb="437" eb="439">
      <t>ヘイキン</t>
    </rPh>
    <rPh sb="440" eb="442">
      <t>ウワマワ</t>
    </rPh>
    <rPh sb="451" eb="453">
      <t>トウゴウ</t>
    </rPh>
    <rPh sb="453" eb="455">
      <t>セイビ</t>
    </rPh>
    <rPh sb="455" eb="457">
      <t>ジギョウ</t>
    </rPh>
    <rPh sb="458" eb="460">
      <t>イッカン</t>
    </rPh>
    <rPh sb="463" eb="465">
      <t>アカオカ</t>
    </rPh>
    <rPh sb="465" eb="467">
      <t>ヨシカワ</t>
    </rPh>
    <rPh sb="467" eb="469">
      <t>チク</t>
    </rPh>
    <rPh sb="470" eb="473">
      <t>ハイスイチ</t>
    </rPh>
    <rPh sb="474" eb="476">
      <t>トウゴウ</t>
    </rPh>
    <rPh sb="478" eb="479">
      <t>コト</t>
    </rPh>
    <rPh sb="485" eb="486">
      <t>カンガ</t>
    </rPh>
    <rPh sb="495" eb="497">
      <t>シセツ</t>
    </rPh>
    <rPh sb="497" eb="500">
      <t>リヨウリツ</t>
    </rPh>
    <rPh sb="501" eb="503">
      <t>ヘイキン</t>
    </rPh>
    <rPh sb="504" eb="506">
      <t>シタマワ</t>
    </rPh>
    <rPh sb="510" eb="512">
      <t>ジョウキョウ</t>
    </rPh>
    <rPh sb="514" eb="517">
      <t>ハイスイチ</t>
    </rPh>
    <rPh sb="518" eb="520">
      <t>ハイスイ</t>
    </rPh>
    <rPh sb="520" eb="522">
      <t>ノウリョク</t>
    </rPh>
    <rPh sb="525" eb="527">
      <t>スイゲン</t>
    </rPh>
    <rPh sb="527" eb="529">
      <t>イド</t>
    </rPh>
    <rPh sb="530" eb="532">
      <t>シュスイ</t>
    </rPh>
    <rPh sb="532" eb="534">
      <t>ノウリョク</t>
    </rPh>
    <rPh sb="535" eb="536">
      <t>タカ</t>
    </rPh>
    <rPh sb="538" eb="540">
      <t>シセツ</t>
    </rPh>
    <rPh sb="540" eb="543">
      <t>リヨウリツ</t>
    </rPh>
    <rPh sb="547" eb="548">
      <t>ヒク</t>
    </rPh>
    <rPh sb="560" eb="561">
      <t>カンガ</t>
    </rPh>
    <rPh sb="570" eb="572">
      <t>ネンド</t>
    </rPh>
    <rPh sb="573" eb="576">
      <t>ジョウスイドウ</t>
    </rPh>
    <rPh sb="581" eb="582">
      <t>ム</t>
    </rPh>
    <rPh sb="584" eb="587">
      <t>ケイカクテキ</t>
    </rPh>
    <rPh sb="588" eb="590">
      <t>シセツ</t>
    </rPh>
    <rPh sb="590" eb="592">
      <t>セイビ</t>
    </rPh>
    <rPh sb="593" eb="595">
      <t>コウシン</t>
    </rPh>
    <rPh sb="596" eb="597">
      <t>オコナ</t>
    </rPh>
    <rPh sb="599" eb="601">
      <t>ジシュ</t>
    </rPh>
    <rPh sb="601" eb="603">
      <t>ザイゲン</t>
    </rPh>
    <rPh sb="604" eb="606">
      <t>カイゼン</t>
    </rPh>
    <rPh sb="607" eb="608">
      <t>ハカ</t>
    </rPh>
    <rPh sb="612" eb="61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</si>
</sst>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formatCode="#,##0.00;&quot;△&quot;#,##0.00">
                  <c:v>0</c:v>
                </c:pt>
                <c:pt idx="1">
                  <c:v>0.2</c:v>
                </c:pt>
                <c:pt idx="2">
                  <c:v>2.4900000000000002</c:v>
                </c:pt>
                <c:pt idx="3">
                  <c:v>0.02</c:v>
                </c:pt>
                <c:pt idx="4">
                  <c:v>0.44</c:v>
                </c:pt>
              </c:numCache>
            </c:numRef>
          </c:val>
          <c:extLst xmlns:c16r2="http://schemas.microsoft.com/office/drawing/2015/06/chart">
            <c:ext xmlns:c16="http://schemas.microsoft.com/office/drawing/2014/chart" uri="{C3380CC4-5D6E-409C-BE32-E72D297353CC}">
              <c16:uniqueId val="{00000000-3A55-4329-AA7E-4A9270658AA9}"/>
            </c:ext>
          </c:extLst>
        </c:ser>
        <c:dLbls>
          <c:showLegendKey val="0"/>
          <c:showVal val="0"/>
          <c:showCatName val="0"/>
          <c:showSerName val="0"/>
          <c:showPercent val="0"/>
          <c:showBubbleSize val="0"/>
        </c:dLbls>
        <c:gapWidth val="150"/>
        <c:axId val="294861056"/>
        <c:axId val="294871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0.89</c:v>
                </c:pt>
                <c:pt idx="1">
                  <c:v>0.98</c:v>
                </c:pt>
                <c:pt idx="2">
                  <c:v>0.76</c:v>
                </c:pt>
                <c:pt idx="3">
                  <c:v>0.8</c:v>
                </c:pt>
                <c:pt idx="4">
                  <c:v>0.96</c:v>
                </c:pt>
              </c:numCache>
            </c:numRef>
          </c:val>
          <c:smooth val="0"/>
          <c:extLst xmlns:c16r2="http://schemas.microsoft.com/office/drawing/2015/06/chart">
            <c:ext xmlns:c16="http://schemas.microsoft.com/office/drawing/2014/chart" uri="{C3380CC4-5D6E-409C-BE32-E72D297353CC}">
              <c16:uniqueId val="{00000001-3A55-4329-AA7E-4A9270658AA9}"/>
            </c:ext>
          </c:extLst>
        </c:ser>
        <c:dLbls>
          <c:showLegendKey val="0"/>
          <c:showVal val="0"/>
          <c:showCatName val="0"/>
          <c:showSerName val="0"/>
          <c:showPercent val="0"/>
          <c:showBubbleSize val="0"/>
        </c:dLbls>
        <c:marker val="1"/>
        <c:smooth val="0"/>
        <c:axId val="294861056"/>
        <c:axId val="294871424"/>
      </c:lineChart>
      <c:dateAx>
        <c:axId val="294861056"/>
        <c:scaling>
          <c:orientation val="minMax"/>
        </c:scaling>
        <c:delete val="1"/>
        <c:axPos val="b"/>
        <c:numFmt formatCode="ge" sourceLinked="1"/>
        <c:majorTickMark val="none"/>
        <c:minorTickMark val="none"/>
        <c:tickLblPos val="none"/>
        <c:crossAx val="294871424"/>
        <c:crosses val="autoZero"/>
        <c:auto val="1"/>
        <c:lblOffset val="100"/>
        <c:baseTimeUnit val="years"/>
      </c:dateAx>
      <c:valAx>
        <c:axId val="29487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86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48.17</c:v>
                </c:pt>
                <c:pt idx="1">
                  <c:v>49.52</c:v>
                </c:pt>
                <c:pt idx="2">
                  <c:v>38.99</c:v>
                </c:pt>
                <c:pt idx="3">
                  <c:v>45.6</c:v>
                </c:pt>
                <c:pt idx="4">
                  <c:v>45.39</c:v>
                </c:pt>
              </c:numCache>
            </c:numRef>
          </c:val>
          <c:extLst xmlns:c16r2="http://schemas.microsoft.com/office/drawing/2015/06/chart">
            <c:ext xmlns:c16="http://schemas.microsoft.com/office/drawing/2014/chart" uri="{C3380CC4-5D6E-409C-BE32-E72D297353CC}">
              <c16:uniqueId val="{00000000-AACB-46DB-8273-52F85F67C3CB}"/>
            </c:ext>
          </c:extLst>
        </c:ser>
        <c:dLbls>
          <c:showLegendKey val="0"/>
          <c:showVal val="0"/>
          <c:showCatName val="0"/>
          <c:showSerName val="0"/>
          <c:showPercent val="0"/>
          <c:showBubbleSize val="0"/>
        </c:dLbls>
        <c:gapWidth val="150"/>
        <c:axId val="302244224"/>
        <c:axId val="30224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60.17</c:v>
                </c:pt>
                <c:pt idx="1">
                  <c:v>58.96</c:v>
                </c:pt>
                <c:pt idx="2">
                  <c:v>58.1</c:v>
                </c:pt>
                <c:pt idx="3">
                  <c:v>56.19</c:v>
                </c:pt>
                <c:pt idx="4">
                  <c:v>56.65</c:v>
                </c:pt>
              </c:numCache>
            </c:numRef>
          </c:val>
          <c:smooth val="0"/>
          <c:extLst xmlns:c16r2="http://schemas.microsoft.com/office/drawing/2015/06/chart">
            <c:ext xmlns:c16="http://schemas.microsoft.com/office/drawing/2014/chart" uri="{C3380CC4-5D6E-409C-BE32-E72D297353CC}">
              <c16:uniqueId val="{00000001-AACB-46DB-8273-52F85F67C3CB}"/>
            </c:ext>
          </c:extLst>
        </c:ser>
        <c:dLbls>
          <c:showLegendKey val="0"/>
          <c:showVal val="0"/>
          <c:showCatName val="0"/>
          <c:showSerName val="0"/>
          <c:showPercent val="0"/>
          <c:showBubbleSize val="0"/>
        </c:dLbls>
        <c:marker val="1"/>
        <c:smooth val="0"/>
        <c:axId val="302244224"/>
        <c:axId val="302246144"/>
      </c:lineChart>
      <c:dateAx>
        <c:axId val="302244224"/>
        <c:scaling>
          <c:orientation val="minMax"/>
        </c:scaling>
        <c:delete val="1"/>
        <c:axPos val="b"/>
        <c:numFmt formatCode="ge" sourceLinked="1"/>
        <c:majorTickMark val="none"/>
        <c:minorTickMark val="none"/>
        <c:tickLblPos val="none"/>
        <c:crossAx val="302246144"/>
        <c:crosses val="autoZero"/>
        <c:auto val="1"/>
        <c:lblOffset val="100"/>
        <c:baseTimeUnit val="years"/>
      </c:dateAx>
      <c:valAx>
        <c:axId val="30224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244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79.5</c:v>
                </c:pt>
                <c:pt idx="1">
                  <c:v>79.5</c:v>
                </c:pt>
                <c:pt idx="2">
                  <c:v>92.34</c:v>
                </c:pt>
                <c:pt idx="3">
                  <c:v>92</c:v>
                </c:pt>
                <c:pt idx="4">
                  <c:v>92</c:v>
                </c:pt>
              </c:numCache>
            </c:numRef>
          </c:val>
          <c:extLst xmlns:c16r2="http://schemas.microsoft.com/office/drawing/2015/06/chart">
            <c:ext xmlns:c16="http://schemas.microsoft.com/office/drawing/2014/chart" uri="{C3380CC4-5D6E-409C-BE32-E72D297353CC}">
              <c16:uniqueId val="{00000000-C384-48C4-A0B1-4202DC24E65D}"/>
            </c:ext>
          </c:extLst>
        </c:ser>
        <c:dLbls>
          <c:showLegendKey val="0"/>
          <c:showVal val="0"/>
          <c:showCatName val="0"/>
          <c:showSerName val="0"/>
          <c:showPercent val="0"/>
          <c:showBubbleSize val="0"/>
        </c:dLbls>
        <c:gapWidth val="150"/>
        <c:axId val="302303872"/>
        <c:axId val="30230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76.680000000000007</c:v>
                </c:pt>
                <c:pt idx="1">
                  <c:v>76.58</c:v>
                </c:pt>
                <c:pt idx="2">
                  <c:v>76.69</c:v>
                </c:pt>
                <c:pt idx="3">
                  <c:v>77.180000000000007</c:v>
                </c:pt>
                <c:pt idx="4">
                  <c:v>76.13</c:v>
                </c:pt>
              </c:numCache>
            </c:numRef>
          </c:val>
          <c:smooth val="0"/>
          <c:extLst xmlns:c16r2="http://schemas.microsoft.com/office/drawing/2015/06/chart">
            <c:ext xmlns:c16="http://schemas.microsoft.com/office/drawing/2014/chart" uri="{C3380CC4-5D6E-409C-BE32-E72D297353CC}">
              <c16:uniqueId val="{00000001-C384-48C4-A0B1-4202DC24E65D}"/>
            </c:ext>
          </c:extLst>
        </c:ser>
        <c:dLbls>
          <c:showLegendKey val="0"/>
          <c:showVal val="0"/>
          <c:showCatName val="0"/>
          <c:showSerName val="0"/>
          <c:showPercent val="0"/>
          <c:showBubbleSize val="0"/>
        </c:dLbls>
        <c:marker val="1"/>
        <c:smooth val="0"/>
        <c:axId val="302303872"/>
        <c:axId val="302306048"/>
      </c:lineChart>
      <c:dateAx>
        <c:axId val="302303872"/>
        <c:scaling>
          <c:orientation val="minMax"/>
        </c:scaling>
        <c:delete val="1"/>
        <c:axPos val="b"/>
        <c:numFmt formatCode="ge" sourceLinked="1"/>
        <c:majorTickMark val="none"/>
        <c:minorTickMark val="none"/>
        <c:tickLblPos val="none"/>
        <c:crossAx val="302306048"/>
        <c:crosses val="autoZero"/>
        <c:auto val="1"/>
        <c:lblOffset val="100"/>
        <c:baseTimeUnit val="years"/>
      </c:dateAx>
      <c:valAx>
        <c:axId val="302306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30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216</c:v>
                </c:pt>
                <c:pt idx="1">
                  <c:v>173</c:v>
                </c:pt>
                <c:pt idx="2">
                  <c:v>195.75</c:v>
                </c:pt>
                <c:pt idx="3">
                  <c:v>124.7</c:v>
                </c:pt>
                <c:pt idx="4">
                  <c:v>57.09</c:v>
                </c:pt>
              </c:numCache>
            </c:numRef>
          </c:val>
          <c:extLst xmlns:c16r2="http://schemas.microsoft.com/office/drawing/2015/06/chart">
            <c:ext xmlns:c16="http://schemas.microsoft.com/office/drawing/2014/chart" uri="{C3380CC4-5D6E-409C-BE32-E72D297353CC}">
              <c16:uniqueId val="{00000000-0398-4FDA-A2BD-8ED17DA0010D}"/>
            </c:ext>
          </c:extLst>
        </c:ser>
        <c:dLbls>
          <c:showLegendKey val="0"/>
          <c:showVal val="0"/>
          <c:showCatName val="0"/>
          <c:showSerName val="0"/>
          <c:showPercent val="0"/>
          <c:showBubbleSize val="0"/>
        </c:dLbls>
        <c:gapWidth val="150"/>
        <c:axId val="294898304"/>
        <c:axId val="294982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75.709999999999994</c:v>
                </c:pt>
                <c:pt idx="1">
                  <c:v>75.09</c:v>
                </c:pt>
                <c:pt idx="2">
                  <c:v>75.34</c:v>
                </c:pt>
                <c:pt idx="3">
                  <c:v>76.650000000000006</c:v>
                </c:pt>
                <c:pt idx="4">
                  <c:v>73.959999999999994</c:v>
                </c:pt>
              </c:numCache>
            </c:numRef>
          </c:val>
          <c:smooth val="0"/>
          <c:extLst xmlns:c16r2="http://schemas.microsoft.com/office/drawing/2015/06/chart">
            <c:ext xmlns:c16="http://schemas.microsoft.com/office/drawing/2014/chart" uri="{C3380CC4-5D6E-409C-BE32-E72D297353CC}">
              <c16:uniqueId val="{00000001-0398-4FDA-A2BD-8ED17DA0010D}"/>
            </c:ext>
          </c:extLst>
        </c:ser>
        <c:dLbls>
          <c:showLegendKey val="0"/>
          <c:showVal val="0"/>
          <c:showCatName val="0"/>
          <c:showSerName val="0"/>
          <c:showPercent val="0"/>
          <c:showBubbleSize val="0"/>
        </c:dLbls>
        <c:marker val="1"/>
        <c:smooth val="0"/>
        <c:axId val="294898304"/>
        <c:axId val="294982400"/>
      </c:lineChart>
      <c:dateAx>
        <c:axId val="294898304"/>
        <c:scaling>
          <c:orientation val="minMax"/>
        </c:scaling>
        <c:delete val="1"/>
        <c:axPos val="b"/>
        <c:numFmt formatCode="ge" sourceLinked="1"/>
        <c:majorTickMark val="none"/>
        <c:minorTickMark val="none"/>
        <c:tickLblPos val="none"/>
        <c:crossAx val="294982400"/>
        <c:crosses val="autoZero"/>
        <c:auto val="1"/>
        <c:lblOffset val="100"/>
        <c:baseTimeUnit val="years"/>
      </c:dateAx>
      <c:valAx>
        <c:axId val="294982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489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0B0-407F-9987-C6D142F66288}"/>
            </c:ext>
          </c:extLst>
        </c:ser>
        <c:dLbls>
          <c:showLegendKey val="0"/>
          <c:showVal val="0"/>
          <c:showCatName val="0"/>
          <c:showSerName val="0"/>
          <c:showPercent val="0"/>
          <c:showBubbleSize val="0"/>
        </c:dLbls>
        <c:gapWidth val="150"/>
        <c:axId val="295001088"/>
        <c:axId val="29503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0B0-407F-9987-C6D142F66288}"/>
            </c:ext>
          </c:extLst>
        </c:ser>
        <c:dLbls>
          <c:showLegendKey val="0"/>
          <c:showVal val="0"/>
          <c:showCatName val="0"/>
          <c:showSerName val="0"/>
          <c:showPercent val="0"/>
          <c:showBubbleSize val="0"/>
        </c:dLbls>
        <c:marker val="1"/>
        <c:smooth val="0"/>
        <c:axId val="295001088"/>
        <c:axId val="295031936"/>
      </c:lineChart>
      <c:dateAx>
        <c:axId val="295001088"/>
        <c:scaling>
          <c:orientation val="minMax"/>
        </c:scaling>
        <c:delete val="1"/>
        <c:axPos val="b"/>
        <c:numFmt formatCode="ge" sourceLinked="1"/>
        <c:majorTickMark val="none"/>
        <c:minorTickMark val="none"/>
        <c:tickLblPos val="none"/>
        <c:crossAx val="295031936"/>
        <c:crosses val="autoZero"/>
        <c:auto val="1"/>
        <c:lblOffset val="100"/>
        <c:baseTimeUnit val="years"/>
      </c:dateAx>
      <c:valAx>
        <c:axId val="29503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00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EA3-4BB6-AF33-F3E23C7D5EA3}"/>
            </c:ext>
          </c:extLst>
        </c:ser>
        <c:dLbls>
          <c:showLegendKey val="0"/>
          <c:showVal val="0"/>
          <c:showCatName val="0"/>
          <c:showSerName val="0"/>
          <c:showPercent val="0"/>
          <c:showBubbleSize val="0"/>
        </c:dLbls>
        <c:gapWidth val="150"/>
        <c:axId val="296697216"/>
        <c:axId val="29670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EA3-4BB6-AF33-F3E23C7D5EA3}"/>
            </c:ext>
          </c:extLst>
        </c:ser>
        <c:dLbls>
          <c:showLegendKey val="0"/>
          <c:showVal val="0"/>
          <c:showCatName val="0"/>
          <c:showSerName val="0"/>
          <c:showPercent val="0"/>
          <c:showBubbleSize val="0"/>
        </c:dLbls>
        <c:marker val="1"/>
        <c:smooth val="0"/>
        <c:axId val="296697216"/>
        <c:axId val="296703488"/>
      </c:lineChart>
      <c:dateAx>
        <c:axId val="296697216"/>
        <c:scaling>
          <c:orientation val="minMax"/>
        </c:scaling>
        <c:delete val="1"/>
        <c:axPos val="b"/>
        <c:numFmt formatCode="ge" sourceLinked="1"/>
        <c:majorTickMark val="none"/>
        <c:minorTickMark val="none"/>
        <c:tickLblPos val="none"/>
        <c:crossAx val="296703488"/>
        <c:crosses val="autoZero"/>
        <c:auto val="1"/>
        <c:lblOffset val="100"/>
        <c:baseTimeUnit val="years"/>
      </c:dateAx>
      <c:valAx>
        <c:axId val="29670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69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65E-431F-BF65-E8AAFBF20C49}"/>
            </c:ext>
          </c:extLst>
        </c:ser>
        <c:dLbls>
          <c:showLegendKey val="0"/>
          <c:showVal val="0"/>
          <c:showCatName val="0"/>
          <c:showSerName val="0"/>
          <c:showPercent val="0"/>
          <c:showBubbleSize val="0"/>
        </c:dLbls>
        <c:gapWidth val="150"/>
        <c:axId val="296753408"/>
        <c:axId val="29675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65E-431F-BF65-E8AAFBF20C49}"/>
            </c:ext>
          </c:extLst>
        </c:ser>
        <c:dLbls>
          <c:showLegendKey val="0"/>
          <c:showVal val="0"/>
          <c:showCatName val="0"/>
          <c:showSerName val="0"/>
          <c:showPercent val="0"/>
          <c:showBubbleSize val="0"/>
        </c:dLbls>
        <c:marker val="1"/>
        <c:smooth val="0"/>
        <c:axId val="296753408"/>
        <c:axId val="296759680"/>
      </c:lineChart>
      <c:dateAx>
        <c:axId val="296753408"/>
        <c:scaling>
          <c:orientation val="minMax"/>
        </c:scaling>
        <c:delete val="1"/>
        <c:axPos val="b"/>
        <c:numFmt formatCode="ge" sourceLinked="1"/>
        <c:majorTickMark val="none"/>
        <c:minorTickMark val="none"/>
        <c:tickLblPos val="none"/>
        <c:crossAx val="296759680"/>
        <c:crosses val="autoZero"/>
        <c:auto val="1"/>
        <c:lblOffset val="100"/>
        <c:baseTimeUnit val="years"/>
      </c:dateAx>
      <c:valAx>
        <c:axId val="29675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75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C10-425B-8BCF-3BBED5AB1A53}"/>
            </c:ext>
          </c:extLst>
        </c:ser>
        <c:dLbls>
          <c:showLegendKey val="0"/>
          <c:showVal val="0"/>
          <c:showCatName val="0"/>
          <c:showSerName val="0"/>
          <c:showPercent val="0"/>
          <c:showBubbleSize val="0"/>
        </c:dLbls>
        <c:gapWidth val="150"/>
        <c:axId val="296782464"/>
        <c:axId val="29678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C10-425B-8BCF-3BBED5AB1A53}"/>
            </c:ext>
          </c:extLst>
        </c:ser>
        <c:dLbls>
          <c:showLegendKey val="0"/>
          <c:showVal val="0"/>
          <c:showCatName val="0"/>
          <c:showSerName val="0"/>
          <c:showPercent val="0"/>
          <c:showBubbleSize val="0"/>
        </c:dLbls>
        <c:marker val="1"/>
        <c:smooth val="0"/>
        <c:axId val="296782464"/>
        <c:axId val="296788736"/>
      </c:lineChart>
      <c:dateAx>
        <c:axId val="296782464"/>
        <c:scaling>
          <c:orientation val="minMax"/>
        </c:scaling>
        <c:delete val="1"/>
        <c:axPos val="b"/>
        <c:numFmt formatCode="ge" sourceLinked="1"/>
        <c:majorTickMark val="none"/>
        <c:minorTickMark val="none"/>
        <c:tickLblPos val="none"/>
        <c:crossAx val="296788736"/>
        <c:crosses val="autoZero"/>
        <c:auto val="1"/>
        <c:lblOffset val="100"/>
        <c:baseTimeUnit val="years"/>
      </c:dateAx>
      <c:valAx>
        <c:axId val="296788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78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436.84</c:v>
                </c:pt>
                <c:pt idx="1">
                  <c:v>957.98</c:v>
                </c:pt>
                <c:pt idx="2">
                  <c:v>1042.8499999999999</c:v>
                </c:pt>
                <c:pt idx="3">
                  <c:v>1590.9</c:v>
                </c:pt>
                <c:pt idx="4">
                  <c:v>1525.94</c:v>
                </c:pt>
              </c:numCache>
            </c:numRef>
          </c:val>
          <c:extLst xmlns:c16r2="http://schemas.microsoft.com/office/drawing/2015/06/chart">
            <c:ext xmlns:c16="http://schemas.microsoft.com/office/drawing/2014/chart" uri="{C3380CC4-5D6E-409C-BE32-E72D297353CC}">
              <c16:uniqueId val="{00000000-15E0-45F2-AFD2-5359E82F5FD3}"/>
            </c:ext>
          </c:extLst>
        </c:ser>
        <c:dLbls>
          <c:showLegendKey val="0"/>
          <c:showVal val="0"/>
          <c:showCatName val="0"/>
          <c:showSerName val="0"/>
          <c:showPercent val="0"/>
          <c:showBubbleSize val="0"/>
        </c:dLbls>
        <c:gapWidth val="150"/>
        <c:axId val="302337024"/>
        <c:axId val="302339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1167.7</c:v>
                </c:pt>
                <c:pt idx="1">
                  <c:v>1228.58</c:v>
                </c:pt>
                <c:pt idx="2">
                  <c:v>1280.18</c:v>
                </c:pt>
                <c:pt idx="3">
                  <c:v>1346.23</c:v>
                </c:pt>
                <c:pt idx="4">
                  <c:v>1295.06</c:v>
                </c:pt>
              </c:numCache>
            </c:numRef>
          </c:val>
          <c:smooth val="0"/>
          <c:extLst xmlns:c16r2="http://schemas.microsoft.com/office/drawing/2015/06/chart">
            <c:ext xmlns:c16="http://schemas.microsoft.com/office/drawing/2014/chart" uri="{C3380CC4-5D6E-409C-BE32-E72D297353CC}">
              <c16:uniqueId val="{00000001-15E0-45F2-AFD2-5359E82F5FD3}"/>
            </c:ext>
          </c:extLst>
        </c:ser>
        <c:dLbls>
          <c:showLegendKey val="0"/>
          <c:showVal val="0"/>
          <c:showCatName val="0"/>
          <c:showSerName val="0"/>
          <c:showPercent val="0"/>
          <c:showBubbleSize val="0"/>
        </c:dLbls>
        <c:marker val="1"/>
        <c:smooth val="0"/>
        <c:axId val="302337024"/>
        <c:axId val="302339200"/>
      </c:lineChart>
      <c:dateAx>
        <c:axId val="302337024"/>
        <c:scaling>
          <c:orientation val="minMax"/>
        </c:scaling>
        <c:delete val="1"/>
        <c:axPos val="b"/>
        <c:numFmt formatCode="ge" sourceLinked="1"/>
        <c:majorTickMark val="none"/>
        <c:minorTickMark val="none"/>
        <c:tickLblPos val="none"/>
        <c:crossAx val="302339200"/>
        <c:crosses val="autoZero"/>
        <c:auto val="1"/>
        <c:lblOffset val="100"/>
        <c:baseTimeUnit val="years"/>
      </c:dateAx>
      <c:valAx>
        <c:axId val="30233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33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106.99</c:v>
                </c:pt>
                <c:pt idx="1">
                  <c:v>87.33</c:v>
                </c:pt>
                <c:pt idx="2">
                  <c:v>66.150000000000006</c:v>
                </c:pt>
                <c:pt idx="3">
                  <c:v>53.1</c:v>
                </c:pt>
                <c:pt idx="4">
                  <c:v>47.36</c:v>
                </c:pt>
              </c:numCache>
            </c:numRef>
          </c:val>
          <c:extLst xmlns:c16r2="http://schemas.microsoft.com/office/drawing/2015/06/chart">
            <c:ext xmlns:c16="http://schemas.microsoft.com/office/drawing/2014/chart" uri="{C3380CC4-5D6E-409C-BE32-E72D297353CC}">
              <c16:uniqueId val="{00000000-4775-40E4-8894-7ECB5130F079}"/>
            </c:ext>
          </c:extLst>
        </c:ser>
        <c:dLbls>
          <c:showLegendKey val="0"/>
          <c:showVal val="0"/>
          <c:showCatName val="0"/>
          <c:showSerName val="0"/>
          <c:showPercent val="0"/>
          <c:showBubbleSize val="0"/>
        </c:dLbls>
        <c:gapWidth val="150"/>
        <c:axId val="302349696"/>
        <c:axId val="302372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54.43</c:v>
                </c:pt>
                <c:pt idx="1">
                  <c:v>53.81</c:v>
                </c:pt>
                <c:pt idx="2">
                  <c:v>53.62</c:v>
                </c:pt>
                <c:pt idx="3">
                  <c:v>53.41</c:v>
                </c:pt>
                <c:pt idx="4">
                  <c:v>53.29</c:v>
                </c:pt>
              </c:numCache>
            </c:numRef>
          </c:val>
          <c:smooth val="0"/>
          <c:extLst xmlns:c16r2="http://schemas.microsoft.com/office/drawing/2015/06/chart">
            <c:ext xmlns:c16="http://schemas.microsoft.com/office/drawing/2014/chart" uri="{C3380CC4-5D6E-409C-BE32-E72D297353CC}">
              <c16:uniqueId val="{00000001-4775-40E4-8894-7ECB5130F079}"/>
            </c:ext>
          </c:extLst>
        </c:ser>
        <c:dLbls>
          <c:showLegendKey val="0"/>
          <c:showVal val="0"/>
          <c:showCatName val="0"/>
          <c:showSerName val="0"/>
          <c:showPercent val="0"/>
          <c:showBubbleSize val="0"/>
        </c:dLbls>
        <c:marker val="1"/>
        <c:smooth val="0"/>
        <c:axId val="302349696"/>
        <c:axId val="302372352"/>
      </c:lineChart>
      <c:dateAx>
        <c:axId val="302349696"/>
        <c:scaling>
          <c:orientation val="minMax"/>
        </c:scaling>
        <c:delete val="1"/>
        <c:axPos val="b"/>
        <c:numFmt formatCode="ge" sourceLinked="1"/>
        <c:majorTickMark val="none"/>
        <c:minorTickMark val="none"/>
        <c:tickLblPos val="none"/>
        <c:crossAx val="302372352"/>
        <c:crosses val="autoZero"/>
        <c:auto val="1"/>
        <c:lblOffset val="100"/>
        <c:baseTimeUnit val="years"/>
      </c:dateAx>
      <c:valAx>
        <c:axId val="30237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34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86.32</c:v>
                </c:pt>
                <c:pt idx="1">
                  <c:v>101.65</c:v>
                </c:pt>
                <c:pt idx="2">
                  <c:v>143.66</c:v>
                </c:pt>
                <c:pt idx="3">
                  <c:v>148.75</c:v>
                </c:pt>
                <c:pt idx="4">
                  <c:v>169.6</c:v>
                </c:pt>
              </c:numCache>
            </c:numRef>
          </c:val>
          <c:extLst xmlns:c16r2="http://schemas.microsoft.com/office/drawing/2015/06/chart">
            <c:ext xmlns:c16="http://schemas.microsoft.com/office/drawing/2014/chart" uri="{C3380CC4-5D6E-409C-BE32-E72D297353CC}">
              <c16:uniqueId val="{00000000-3A8E-4B7F-A956-BFE5F1752517}"/>
            </c:ext>
          </c:extLst>
        </c:ser>
        <c:dLbls>
          <c:showLegendKey val="0"/>
          <c:showVal val="0"/>
          <c:showCatName val="0"/>
          <c:showSerName val="0"/>
          <c:showPercent val="0"/>
          <c:showBubbleSize val="0"/>
        </c:dLbls>
        <c:gapWidth val="150"/>
        <c:axId val="302219264"/>
        <c:axId val="302221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279.8</c:v>
                </c:pt>
                <c:pt idx="1">
                  <c:v>284.64999999999998</c:v>
                </c:pt>
                <c:pt idx="2">
                  <c:v>287.7</c:v>
                </c:pt>
                <c:pt idx="3">
                  <c:v>277.39999999999998</c:v>
                </c:pt>
                <c:pt idx="4">
                  <c:v>259.02</c:v>
                </c:pt>
              </c:numCache>
            </c:numRef>
          </c:val>
          <c:smooth val="0"/>
          <c:extLst xmlns:c16r2="http://schemas.microsoft.com/office/drawing/2015/06/chart">
            <c:ext xmlns:c16="http://schemas.microsoft.com/office/drawing/2014/chart" uri="{C3380CC4-5D6E-409C-BE32-E72D297353CC}">
              <c16:uniqueId val="{00000001-3A8E-4B7F-A956-BFE5F1752517}"/>
            </c:ext>
          </c:extLst>
        </c:ser>
        <c:dLbls>
          <c:showLegendKey val="0"/>
          <c:showVal val="0"/>
          <c:showCatName val="0"/>
          <c:showSerName val="0"/>
          <c:showPercent val="0"/>
          <c:showBubbleSize val="0"/>
        </c:dLbls>
        <c:marker val="1"/>
        <c:smooth val="0"/>
        <c:axId val="302219264"/>
        <c:axId val="302221184"/>
      </c:lineChart>
      <c:dateAx>
        <c:axId val="302219264"/>
        <c:scaling>
          <c:orientation val="minMax"/>
        </c:scaling>
        <c:delete val="1"/>
        <c:axPos val="b"/>
        <c:numFmt formatCode="ge" sourceLinked="1"/>
        <c:majorTickMark val="none"/>
        <c:minorTickMark val="none"/>
        <c:tickLblPos val="none"/>
        <c:crossAx val="302221184"/>
        <c:crosses val="autoZero"/>
        <c:auto val="1"/>
        <c:lblOffset val="100"/>
        <c:baseTimeUnit val="years"/>
      </c:dateAx>
      <c:valAx>
        <c:axId val="30222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221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22" zoomScaleNormal="100" workbookViewId="0">
      <selection activeCell="BH36" sqref="BH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香南市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D2</v>
      </c>
      <c r="X8" s="72"/>
      <c r="Y8" s="72"/>
      <c r="Z8" s="72"/>
      <c r="AA8" s="72"/>
      <c r="AB8" s="72"/>
      <c r="AC8" s="72"/>
      <c r="AD8" s="72" t="str">
        <f>データ!$M$6</f>
        <v>非設置</v>
      </c>
      <c r="AE8" s="72"/>
      <c r="AF8" s="72"/>
      <c r="AG8" s="72"/>
      <c r="AH8" s="72"/>
      <c r="AI8" s="72"/>
      <c r="AJ8" s="72"/>
      <c r="AK8" s="2"/>
      <c r="AL8" s="66">
        <f>データ!$R$6</f>
        <v>33533</v>
      </c>
      <c r="AM8" s="66"/>
      <c r="AN8" s="66"/>
      <c r="AO8" s="66"/>
      <c r="AP8" s="66"/>
      <c r="AQ8" s="66"/>
      <c r="AR8" s="66"/>
      <c r="AS8" s="66"/>
      <c r="AT8" s="65">
        <f>データ!$S$6</f>
        <v>126.46</v>
      </c>
      <c r="AU8" s="65"/>
      <c r="AV8" s="65"/>
      <c r="AW8" s="65"/>
      <c r="AX8" s="65"/>
      <c r="AY8" s="65"/>
      <c r="AZ8" s="65"/>
      <c r="BA8" s="65"/>
      <c r="BB8" s="65">
        <f>データ!$T$6</f>
        <v>265.17</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23.74</v>
      </c>
      <c r="Q10" s="65"/>
      <c r="R10" s="65"/>
      <c r="S10" s="65"/>
      <c r="T10" s="65"/>
      <c r="U10" s="65"/>
      <c r="V10" s="65"/>
      <c r="W10" s="66">
        <f>データ!$Q$6</f>
        <v>1620</v>
      </c>
      <c r="X10" s="66"/>
      <c r="Y10" s="66"/>
      <c r="Z10" s="66"/>
      <c r="AA10" s="66"/>
      <c r="AB10" s="66"/>
      <c r="AC10" s="66"/>
      <c r="AD10" s="2"/>
      <c r="AE10" s="2"/>
      <c r="AF10" s="2"/>
      <c r="AG10" s="2"/>
      <c r="AH10" s="2"/>
      <c r="AI10" s="2"/>
      <c r="AJ10" s="2"/>
      <c r="AK10" s="2"/>
      <c r="AL10" s="66">
        <f>データ!$U$6</f>
        <v>7932</v>
      </c>
      <c r="AM10" s="66"/>
      <c r="AN10" s="66"/>
      <c r="AO10" s="66"/>
      <c r="AP10" s="66"/>
      <c r="AQ10" s="66"/>
      <c r="AR10" s="66"/>
      <c r="AS10" s="66"/>
      <c r="AT10" s="65">
        <f>データ!$V$6</f>
        <v>5.39</v>
      </c>
      <c r="AU10" s="65"/>
      <c r="AV10" s="65"/>
      <c r="AW10" s="65"/>
      <c r="AX10" s="65"/>
      <c r="AY10" s="65"/>
      <c r="AZ10" s="65"/>
      <c r="BA10" s="65"/>
      <c r="BB10" s="65">
        <f>データ!$W$6</f>
        <v>1471.61</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25</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15">
      <c r="A34" s="2"/>
      <c r="B34" s="16"/>
      <c r="C34" s="54" t="s">
        <v>26</v>
      </c>
      <c r="D34" s="54"/>
      <c r="E34" s="54"/>
      <c r="F34" s="54"/>
      <c r="G34" s="54"/>
      <c r="H34" s="54"/>
      <c r="I34" s="54"/>
      <c r="J34" s="54"/>
      <c r="K34" s="54"/>
      <c r="L34" s="54"/>
      <c r="M34" s="54"/>
      <c r="N34" s="54"/>
      <c r="O34" s="54"/>
      <c r="P34" s="54"/>
      <c r="Q34" s="19"/>
      <c r="R34" s="54" t="s">
        <v>27</v>
      </c>
      <c r="S34" s="54"/>
      <c r="T34" s="54"/>
      <c r="U34" s="54"/>
      <c r="V34" s="54"/>
      <c r="W34" s="54"/>
      <c r="X34" s="54"/>
      <c r="Y34" s="54"/>
      <c r="Z34" s="54"/>
      <c r="AA34" s="54"/>
      <c r="AB34" s="54"/>
      <c r="AC34" s="54"/>
      <c r="AD34" s="54"/>
      <c r="AE34" s="54"/>
      <c r="AF34" s="19"/>
      <c r="AG34" s="54" t="s">
        <v>28</v>
      </c>
      <c r="AH34" s="54"/>
      <c r="AI34" s="54"/>
      <c r="AJ34" s="54"/>
      <c r="AK34" s="54"/>
      <c r="AL34" s="54"/>
      <c r="AM34" s="54"/>
      <c r="AN34" s="54"/>
      <c r="AO34" s="54"/>
      <c r="AP34" s="54"/>
      <c r="AQ34" s="54"/>
      <c r="AR34" s="54"/>
      <c r="AS34" s="54"/>
      <c r="AT34" s="54"/>
      <c r="AU34" s="19"/>
      <c r="AV34" s="54" t="s">
        <v>29</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2.7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30</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31</v>
      </c>
      <c r="D56" s="54"/>
      <c r="E56" s="54"/>
      <c r="F56" s="54"/>
      <c r="G56" s="54"/>
      <c r="H56" s="54"/>
      <c r="I56" s="54"/>
      <c r="J56" s="54"/>
      <c r="K56" s="54"/>
      <c r="L56" s="54"/>
      <c r="M56" s="54"/>
      <c r="N56" s="54"/>
      <c r="O56" s="54"/>
      <c r="P56" s="54"/>
      <c r="Q56" s="19"/>
      <c r="R56" s="54" t="s">
        <v>32</v>
      </c>
      <c r="S56" s="54"/>
      <c r="T56" s="54"/>
      <c r="U56" s="54"/>
      <c r="V56" s="54"/>
      <c r="W56" s="54"/>
      <c r="X56" s="54"/>
      <c r="Y56" s="54"/>
      <c r="Z56" s="54"/>
      <c r="AA56" s="54"/>
      <c r="AB56" s="54"/>
      <c r="AC56" s="54"/>
      <c r="AD56" s="54"/>
      <c r="AE56" s="54"/>
      <c r="AF56" s="19"/>
      <c r="AG56" s="54" t="s">
        <v>33</v>
      </c>
      <c r="AH56" s="54"/>
      <c r="AI56" s="54"/>
      <c r="AJ56" s="54"/>
      <c r="AK56" s="54"/>
      <c r="AL56" s="54"/>
      <c r="AM56" s="54"/>
      <c r="AN56" s="54"/>
      <c r="AO56" s="54"/>
      <c r="AP56" s="54"/>
      <c r="AQ56" s="54"/>
      <c r="AR56" s="54"/>
      <c r="AS56" s="54"/>
      <c r="AT56" s="54"/>
      <c r="AU56" s="19"/>
      <c r="AV56" s="54" t="s">
        <v>34</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35</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36</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37</v>
      </c>
      <c r="D79" s="54"/>
      <c r="E79" s="54"/>
      <c r="F79" s="54"/>
      <c r="G79" s="54"/>
      <c r="H79" s="54"/>
      <c r="I79" s="54"/>
      <c r="J79" s="54"/>
      <c r="K79" s="54"/>
      <c r="L79" s="54"/>
      <c r="M79" s="54"/>
      <c r="N79" s="54"/>
      <c r="O79" s="54"/>
      <c r="P79" s="54"/>
      <c r="Q79" s="54"/>
      <c r="R79" s="54"/>
      <c r="S79" s="54"/>
      <c r="T79" s="54"/>
      <c r="U79" s="19"/>
      <c r="V79" s="19"/>
      <c r="W79" s="54" t="s">
        <v>38</v>
      </c>
      <c r="X79" s="54"/>
      <c r="Y79" s="54"/>
      <c r="Z79" s="54"/>
      <c r="AA79" s="54"/>
      <c r="AB79" s="54"/>
      <c r="AC79" s="54"/>
      <c r="AD79" s="54"/>
      <c r="AE79" s="54"/>
      <c r="AF79" s="54"/>
      <c r="AG79" s="54"/>
      <c r="AH79" s="54"/>
      <c r="AI79" s="54"/>
      <c r="AJ79" s="54"/>
      <c r="AK79" s="54"/>
      <c r="AL79" s="54"/>
      <c r="AM79" s="54"/>
      <c r="AN79" s="54"/>
      <c r="AO79" s="19"/>
      <c r="AP79" s="19"/>
      <c r="AQ79" s="54" t="s">
        <v>39</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54</v>
      </c>
      <c r="H85" s="26" t="str">
        <f>データ!BO6</f>
        <v>【1,141.75】</v>
      </c>
      <c r="I85" s="26" t="str">
        <f>データ!BZ6</f>
        <v>【54.93】</v>
      </c>
      <c r="J85" s="26" t="str">
        <f>データ!CK6</f>
        <v>【292.18】</v>
      </c>
      <c r="K85" s="26" t="str">
        <f>データ!CV6</f>
        <v>【56.91】</v>
      </c>
      <c r="L85" s="26" t="str">
        <f>データ!DG6</f>
        <v>【74.25】</v>
      </c>
      <c r="M85" s="26" t="s">
        <v>55</v>
      </c>
      <c r="N85" s="26" t="s">
        <v>55</v>
      </c>
      <c r="O85" s="26" t="str">
        <f>データ!EN6</f>
        <v>【0.72】</v>
      </c>
    </row>
  </sheetData>
  <sheetProtection algorithmName="SHA-512" hashValue="Y4fxdieD7L/IvROQ2ifvYQxC6/28aI6OqYScBfZRPOP9r1UTCYkHpa+8WB4sFyNo9zW4r8Ed1zgltCiBBXKs7g==" saltValue="MXvbR6nWtwYe6NqWisBRN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56</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57</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58</v>
      </c>
      <c r="B3" s="29" t="s">
        <v>59</v>
      </c>
      <c r="C3" s="29" t="s">
        <v>60</v>
      </c>
      <c r="D3" s="29" t="s">
        <v>61</v>
      </c>
      <c r="E3" s="29" t="s">
        <v>62</v>
      </c>
      <c r="F3" s="29" t="s">
        <v>63</v>
      </c>
      <c r="G3" s="29" t="s">
        <v>64</v>
      </c>
      <c r="H3" s="76" t="s">
        <v>65</v>
      </c>
      <c r="I3" s="77"/>
      <c r="J3" s="77"/>
      <c r="K3" s="77"/>
      <c r="L3" s="77"/>
      <c r="M3" s="77"/>
      <c r="N3" s="77"/>
      <c r="O3" s="77"/>
      <c r="P3" s="77"/>
      <c r="Q3" s="77"/>
      <c r="R3" s="77"/>
      <c r="S3" s="77"/>
      <c r="T3" s="77"/>
      <c r="U3" s="77"/>
      <c r="V3" s="77"/>
      <c r="W3" s="78"/>
      <c r="X3" s="82" t="s">
        <v>66</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68</v>
      </c>
      <c r="B4" s="30"/>
      <c r="C4" s="30"/>
      <c r="D4" s="30"/>
      <c r="E4" s="30"/>
      <c r="F4" s="30"/>
      <c r="G4" s="30"/>
      <c r="H4" s="79"/>
      <c r="I4" s="80"/>
      <c r="J4" s="80"/>
      <c r="K4" s="80"/>
      <c r="L4" s="80"/>
      <c r="M4" s="80"/>
      <c r="N4" s="80"/>
      <c r="O4" s="80"/>
      <c r="P4" s="80"/>
      <c r="Q4" s="80"/>
      <c r="R4" s="80"/>
      <c r="S4" s="80"/>
      <c r="T4" s="80"/>
      <c r="U4" s="80"/>
      <c r="V4" s="80"/>
      <c r="W4" s="81"/>
      <c r="X4" s="75" t="s">
        <v>69</v>
      </c>
      <c r="Y4" s="75"/>
      <c r="Z4" s="75"/>
      <c r="AA4" s="75"/>
      <c r="AB4" s="75"/>
      <c r="AC4" s="75"/>
      <c r="AD4" s="75"/>
      <c r="AE4" s="75"/>
      <c r="AF4" s="75"/>
      <c r="AG4" s="75"/>
      <c r="AH4" s="75"/>
      <c r="AI4" s="75" t="s">
        <v>70</v>
      </c>
      <c r="AJ4" s="75"/>
      <c r="AK4" s="75"/>
      <c r="AL4" s="75"/>
      <c r="AM4" s="75"/>
      <c r="AN4" s="75"/>
      <c r="AO4" s="75"/>
      <c r="AP4" s="75"/>
      <c r="AQ4" s="75"/>
      <c r="AR4" s="75"/>
      <c r="AS4" s="75"/>
      <c r="AT4" s="75" t="s">
        <v>71</v>
      </c>
      <c r="AU4" s="75"/>
      <c r="AV4" s="75"/>
      <c r="AW4" s="75"/>
      <c r="AX4" s="75"/>
      <c r="AY4" s="75"/>
      <c r="AZ4" s="75"/>
      <c r="BA4" s="75"/>
      <c r="BB4" s="75"/>
      <c r="BC4" s="75"/>
      <c r="BD4" s="75"/>
      <c r="BE4" s="75" t="s">
        <v>72</v>
      </c>
      <c r="BF4" s="75"/>
      <c r="BG4" s="75"/>
      <c r="BH4" s="75"/>
      <c r="BI4" s="75"/>
      <c r="BJ4" s="75"/>
      <c r="BK4" s="75"/>
      <c r="BL4" s="75"/>
      <c r="BM4" s="75"/>
      <c r="BN4" s="75"/>
      <c r="BO4" s="75"/>
      <c r="BP4" s="75" t="s">
        <v>73</v>
      </c>
      <c r="BQ4" s="75"/>
      <c r="BR4" s="75"/>
      <c r="BS4" s="75"/>
      <c r="BT4" s="75"/>
      <c r="BU4" s="75"/>
      <c r="BV4" s="75"/>
      <c r="BW4" s="75"/>
      <c r="BX4" s="75"/>
      <c r="BY4" s="75"/>
      <c r="BZ4" s="75"/>
      <c r="CA4" s="75" t="s">
        <v>74</v>
      </c>
      <c r="CB4" s="75"/>
      <c r="CC4" s="75"/>
      <c r="CD4" s="75"/>
      <c r="CE4" s="75"/>
      <c r="CF4" s="75"/>
      <c r="CG4" s="75"/>
      <c r="CH4" s="75"/>
      <c r="CI4" s="75"/>
      <c r="CJ4" s="75"/>
      <c r="CK4" s="75"/>
      <c r="CL4" s="75" t="s">
        <v>75</v>
      </c>
      <c r="CM4" s="75"/>
      <c r="CN4" s="75"/>
      <c r="CO4" s="75"/>
      <c r="CP4" s="75"/>
      <c r="CQ4" s="75"/>
      <c r="CR4" s="75"/>
      <c r="CS4" s="75"/>
      <c r="CT4" s="75"/>
      <c r="CU4" s="75"/>
      <c r="CV4" s="75"/>
      <c r="CW4" s="75" t="s">
        <v>76</v>
      </c>
      <c r="CX4" s="75"/>
      <c r="CY4" s="75"/>
      <c r="CZ4" s="75"/>
      <c r="DA4" s="75"/>
      <c r="DB4" s="75"/>
      <c r="DC4" s="75"/>
      <c r="DD4" s="75"/>
      <c r="DE4" s="75"/>
      <c r="DF4" s="75"/>
      <c r="DG4" s="75"/>
      <c r="DH4" s="75" t="s">
        <v>77</v>
      </c>
      <c r="DI4" s="75"/>
      <c r="DJ4" s="75"/>
      <c r="DK4" s="75"/>
      <c r="DL4" s="75"/>
      <c r="DM4" s="75"/>
      <c r="DN4" s="75"/>
      <c r="DO4" s="75"/>
      <c r="DP4" s="75"/>
      <c r="DQ4" s="75"/>
      <c r="DR4" s="75"/>
      <c r="DS4" s="75" t="s">
        <v>78</v>
      </c>
      <c r="DT4" s="75"/>
      <c r="DU4" s="75"/>
      <c r="DV4" s="75"/>
      <c r="DW4" s="75"/>
      <c r="DX4" s="75"/>
      <c r="DY4" s="75"/>
      <c r="DZ4" s="75"/>
      <c r="EA4" s="75"/>
      <c r="EB4" s="75"/>
      <c r="EC4" s="75"/>
      <c r="ED4" s="75" t="s">
        <v>79</v>
      </c>
      <c r="EE4" s="75"/>
      <c r="EF4" s="75"/>
      <c r="EG4" s="75"/>
      <c r="EH4" s="75"/>
      <c r="EI4" s="75"/>
      <c r="EJ4" s="75"/>
      <c r="EK4" s="75"/>
      <c r="EL4" s="75"/>
      <c r="EM4" s="75"/>
      <c r="EN4" s="75"/>
    </row>
    <row r="5" spans="1:144" x14ac:dyDescent="0.15">
      <c r="A5" s="28" t="s">
        <v>80</v>
      </c>
      <c r="B5" s="31"/>
      <c r="C5" s="31"/>
      <c r="D5" s="31"/>
      <c r="E5" s="31"/>
      <c r="F5" s="31"/>
      <c r="G5" s="31"/>
      <c r="H5" s="32" t="s">
        <v>81</v>
      </c>
      <c r="I5" s="32" t="s">
        <v>82</v>
      </c>
      <c r="J5" s="32" t="s">
        <v>83</v>
      </c>
      <c r="K5" s="32" t="s">
        <v>84</v>
      </c>
      <c r="L5" s="32" t="s">
        <v>85</v>
      </c>
      <c r="M5" s="32" t="s">
        <v>86</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41</v>
      </c>
      <c r="AI5" s="32" t="s">
        <v>97</v>
      </c>
      <c r="AJ5" s="32" t="s">
        <v>98</v>
      </c>
      <c r="AK5" s="32" t="s">
        <v>99</v>
      </c>
      <c r="AL5" s="32" t="s">
        <v>100</v>
      </c>
      <c r="AM5" s="32" t="s">
        <v>101</v>
      </c>
      <c r="AN5" s="32" t="s">
        <v>102</v>
      </c>
      <c r="AO5" s="32" t="s">
        <v>103</v>
      </c>
      <c r="AP5" s="32" t="s">
        <v>104</v>
      </c>
      <c r="AQ5" s="32" t="s">
        <v>105</v>
      </c>
      <c r="AR5" s="32" t="s">
        <v>106</v>
      </c>
      <c r="AS5" s="32" t="s">
        <v>107</v>
      </c>
      <c r="AT5" s="32" t="s">
        <v>97</v>
      </c>
      <c r="AU5" s="32" t="s">
        <v>98</v>
      </c>
      <c r="AV5" s="32" t="s">
        <v>99</v>
      </c>
      <c r="AW5" s="32" t="s">
        <v>100</v>
      </c>
      <c r="AX5" s="32" t="s">
        <v>101</v>
      </c>
      <c r="AY5" s="32" t="s">
        <v>102</v>
      </c>
      <c r="AZ5" s="32" t="s">
        <v>103</v>
      </c>
      <c r="BA5" s="32" t="s">
        <v>104</v>
      </c>
      <c r="BB5" s="32" t="s">
        <v>105</v>
      </c>
      <c r="BC5" s="32" t="s">
        <v>106</v>
      </c>
      <c r="BD5" s="32" t="s">
        <v>107</v>
      </c>
      <c r="BE5" s="32" t="s">
        <v>97</v>
      </c>
      <c r="BF5" s="32" t="s">
        <v>98</v>
      </c>
      <c r="BG5" s="32" t="s">
        <v>99</v>
      </c>
      <c r="BH5" s="32" t="s">
        <v>100</v>
      </c>
      <c r="BI5" s="32" t="s">
        <v>101</v>
      </c>
      <c r="BJ5" s="32" t="s">
        <v>102</v>
      </c>
      <c r="BK5" s="32" t="s">
        <v>103</v>
      </c>
      <c r="BL5" s="32" t="s">
        <v>104</v>
      </c>
      <c r="BM5" s="32" t="s">
        <v>105</v>
      </c>
      <c r="BN5" s="32" t="s">
        <v>106</v>
      </c>
      <c r="BO5" s="32" t="s">
        <v>107</v>
      </c>
      <c r="BP5" s="32" t="s">
        <v>97</v>
      </c>
      <c r="BQ5" s="32" t="s">
        <v>98</v>
      </c>
      <c r="BR5" s="32" t="s">
        <v>99</v>
      </c>
      <c r="BS5" s="32" t="s">
        <v>100</v>
      </c>
      <c r="BT5" s="32" t="s">
        <v>101</v>
      </c>
      <c r="BU5" s="32" t="s">
        <v>102</v>
      </c>
      <c r="BV5" s="32" t="s">
        <v>103</v>
      </c>
      <c r="BW5" s="32" t="s">
        <v>104</v>
      </c>
      <c r="BX5" s="32" t="s">
        <v>105</v>
      </c>
      <c r="BY5" s="32" t="s">
        <v>106</v>
      </c>
      <c r="BZ5" s="32" t="s">
        <v>107</v>
      </c>
      <c r="CA5" s="32" t="s">
        <v>97</v>
      </c>
      <c r="CB5" s="32" t="s">
        <v>98</v>
      </c>
      <c r="CC5" s="32" t="s">
        <v>99</v>
      </c>
      <c r="CD5" s="32" t="s">
        <v>100</v>
      </c>
      <c r="CE5" s="32" t="s">
        <v>101</v>
      </c>
      <c r="CF5" s="32" t="s">
        <v>102</v>
      </c>
      <c r="CG5" s="32" t="s">
        <v>103</v>
      </c>
      <c r="CH5" s="32" t="s">
        <v>104</v>
      </c>
      <c r="CI5" s="32" t="s">
        <v>105</v>
      </c>
      <c r="CJ5" s="32" t="s">
        <v>106</v>
      </c>
      <c r="CK5" s="32" t="s">
        <v>107</v>
      </c>
      <c r="CL5" s="32" t="s">
        <v>97</v>
      </c>
      <c r="CM5" s="32" t="s">
        <v>98</v>
      </c>
      <c r="CN5" s="32" t="s">
        <v>99</v>
      </c>
      <c r="CO5" s="32" t="s">
        <v>100</v>
      </c>
      <c r="CP5" s="32" t="s">
        <v>101</v>
      </c>
      <c r="CQ5" s="32" t="s">
        <v>102</v>
      </c>
      <c r="CR5" s="32" t="s">
        <v>103</v>
      </c>
      <c r="CS5" s="32" t="s">
        <v>104</v>
      </c>
      <c r="CT5" s="32" t="s">
        <v>105</v>
      </c>
      <c r="CU5" s="32" t="s">
        <v>106</v>
      </c>
      <c r="CV5" s="32" t="s">
        <v>107</v>
      </c>
      <c r="CW5" s="32" t="s">
        <v>97</v>
      </c>
      <c r="CX5" s="32" t="s">
        <v>98</v>
      </c>
      <c r="CY5" s="32" t="s">
        <v>99</v>
      </c>
      <c r="CZ5" s="32" t="s">
        <v>100</v>
      </c>
      <c r="DA5" s="32" t="s">
        <v>101</v>
      </c>
      <c r="DB5" s="32" t="s">
        <v>102</v>
      </c>
      <c r="DC5" s="32" t="s">
        <v>103</v>
      </c>
      <c r="DD5" s="32" t="s">
        <v>104</v>
      </c>
      <c r="DE5" s="32" t="s">
        <v>105</v>
      </c>
      <c r="DF5" s="32" t="s">
        <v>106</v>
      </c>
      <c r="DG5" s="32" t="s">
        <v>107</v>
      </c>
      <c r="DH5" s="32" t="s">
        <v>97</v>
      </c>
      <c r="DI5" s="32" t="s">
        <v>98</v>
      </c>
      <c r="DJ5" s="32" t="s">
        <v>99</v>
      </c>
      <c r="DK5" s="32" t="s">
        <v>100</v>
      </c>
      <c r="DL5" s="32" t="s">
        <v>101</v>
      </c>
      <c r="DM5" s="32" t="s">
        <v>102</v>
      </c>
      <c r="DN5" s="32" t="s">
        <v>103</v>
      </c>
      <c r="DO5" s="32" t="s">
        <v>104</v>
      </c>
      <c r="DP5" s="32" t="s">
        <v>105</v>
      </c>
      <c r="DQ5" s="32" t="s">
        <v>106</v>
      </c>
      <c r="DR5" s="32" t="s">
        <v>107</v>
      </c>
      <c r="DS5" s="32" t="s">
        <v>97</v>
      </c>
      <c r="DT5" s="32" t="s">
        <v>98</v>
      </c>
      <c r="DU5" s="32" t="s">
        <v>99</v>
      </c>
      <c r="DV5" s="32" t="s">
        <v>100</v>
      </c>
      <c r="DW5" s="32" t="s">
        <v>101</v>
      </c>
      <c r="DX5" s="32" t="s">
        <v>102</v>
      </c>
      <c r="DY5" s="32" t="s">
        <v>103</v>
      </c>
      <c r="DZ5" s="32" t="s">
        <v>104</v>
      </c>
      <c r="EA5" s="32" t="s">
        <v>105</v>
      </c>
      <c r="EB5" s="32" t="s">
        <v>106</v>
      </c>
      <c r="EC5" s="32" t="s">
        <v>107</v>
      </c>
      <c r="ED5" s="32" t="s">
        <v>97</v>
      </c>
      <c r="EE5" s="32" t="s">
        <v>98</v>
      </c>
      <c r="EF5" s="32" t="s">
        <v>99</v>
      </c>
      <c r="EG5" s="32" t="s">
        <v>100</v>
      </c>
      <c r="EH5" s="32" t="s">
        <v>101</v>
      </c>
      <c r="EI5" s="32" t="s">
        <v>102</v>
      </c>
      <c r="EJ5" s="32" t="s">
        <v>103</v>
      </c>
      <c r="EK5" s="32" t="s">
        <v>104</v>
      </c>
      <c r="EL5" s="32" t="s">
        <v>105</v>
      </c>
      <c r="EM5" s="32" t="s">
        <v>106</v>
      </c>
      <c r="EN5" s="32" t="s">
        <v>107</v>
      </c>
    </row>
    <row r="6" spans="1:144" s="36" customFormat="1" x14ac:dyDescent="0.15">
      <c r="A6" s="28" t="s">
        <v>108</v>
      </c>
      <c r="B6" s="33">
        <f>B7</f>
        <v>2017</v>
      </c>
      <c r="C6" s="33">
        <f t="shared" ref="C6:W6" si="3">C7</f>
        <v>392111</v>
      </c>
      <c r="D6" s="33">
        <f t="shared" si="3"/>
        <v>47</v>
      </c>
      <c r="E6" s="33">
        <f t="shared" si="3"/>
        <v>1</v>
      </c>
      <c r="F6" s="33">
        <f t="shared" si="3"/>
        <v>0</v>
      </c>
      <c r="G6" s="33">
        <f t="shared" si="3"/>
        <v>0</v>
      </c>
      <c r="H6" s="33" t="str">
        <f t="shared" si="3"/>
        <v>高知県　香南市</v>
      </c>
      <c r="I6" s="33" t="str">
        <f t="shared" si="3"/>
        <v>法非適用</v>
      </c>
      <c r="J6" s="33" t="str">
        <f t="shared" si="3"/>
        <v>水道事業</v>
      </c>
      <c r="K6" s="33" t="str">
        <f t="shared" si="3"/>
        <v>簡易水道事業</v>
      </c>
      <c r="L6" s="33" t="str">
        <f t="shared" si="3"/>
        <v>D2</v>
      </c>
      <c r="M6" s="33" t="str">
        <f t="shared" si="3"/>
        <v>非設置</v>
      </c>
      <c r="N6" s="34" t="str">
        <f t="shared" si="3"/>
        <v>-</v>
      </c>
      <c r="O6" s="34" t="str">
        <f t="shared" si="3"/>
        <v>該当数値なし</v>
      </c>
      <c r="P6" s="34">
        <f t="shared" si="3"/>
        <v>23.74</v>
      </c>
      <c r="Q6" s="34">
        <f t="shared" si="3"/>
        <v>1620</v>
      </c>
      <c r="R6" s="34">
        <f t="shared" si="3"/>
        <v>33533</v>
      </c>
      <c r="S6" s="34">
        <f t="shared" si="3"/>
        <v>126.46</v>
      </c>
      <c r="T6" s="34">
        <f t="shared" si="3"/>
        <v>265.17</v>
      </c>
      <c r="U6" s="34">
        <f t="shared" si="3"/>
        <v>7932</v>
      </c>
      <c r="V6" s="34">
        <f t="shared" si="3"/>
        <v>5.39</v>
      </c>
      <c r="W6" s="34">
        <f t="shared" si="3"/>
        <v>1471.61</v>
      </c>
      <c r="X6" s="35">
        <f>IF(X7="",NA(),X7)</f>
        <v>216</v>
      </c>
      <c r="Y6" s="35">
        <f t="shared" ref="Y6:AG6" si="4">IF(Y7="",NA(),Y7)</f>
        <v>173</v>
      </c>
      <c r="Z6" s="35">
        <f t="shared" si="4"/>
        <v>195.75</v>
      </c>
      <c r="AA6" s="35">
        <f t="shared" si="4"/>
        <v>124.7</v>
      </c>
      <c r="AB6" s="35">
        <f t="shared" si="4"/>
        <v>57.09</v>
      </c>
      <c r="AC6" s="35">
        <f t="shared" si="4"/>
        <v>75.709999999999994</v>
      </c>
      <c r="AD6" s="35">
        <f t="shared" si="4"/>
        <v>75.09</v>
      </c>
      <c r="AE6" s="35">
        <f t="shared" si="4"/>
        <v>75.34</v>
      </c>
      <c r="AF6" s="35">
        <f t="shared" si="4"/>
        <v>76.650000000000006</v>
      </c>
      <c r="AG6" s="35">
        <f t="shared" si="4"/>
        <v>73.959999999999994</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436.84</v>
      </c>
      <c r="BF6" s="35">
        <f t="shared" ref="BF6:BN6" si="7">IF(BF7="",NA(),BF7)</f>
        <v>957.98</v>
      </c>
      <c r="BG6" s="35">
        <f t="shared" si="7"/>
        <v>1042.8499999999999</v>
      </c>
      <c r="BH6" s="35">
        <f t="shared" si="7"/>
        <v>1590.9</v>
      </c>
      <c r="BI6" s="35">
        <f t="shared" si="7"/>
        <v>1525.94</v>
      </c>
      <c r="BJ6" s="35">
        <f t="shared" si="7"/>
        <v>1167.7</v>
      </c>
      <c r="BK6" s="35">
        <f t="shared" si="7"/>
        <v>1228.58</v>
      </c>
      <c r="BL6" s="35">
        <f t="shared" si="7"/>
        <v>1280.18</v>
      </c>
      <c r="BM6" s="35">
        <f t="shared" si="7"/>
        <v>1346.23</v>
      </c>
      <c r="BN6" s="35">
        <f t="shared" si="7"/>
        <v>1295.06</v>
      </c>
      <c r="BO6" s="34" t="str">
        <f>IF(BO7="","",IF(BO7="-","【-】","【"&amp;SUBSTITUTE(TEXT(BO7,"#,##0.00"),"-","△")&amp;"】"))</f>
        <v>【1,141.75】</v>
      </c>
      <c r="BP6" s="35">
        <f>IF(BP7="",NA(),BP7)</f>
        <v>106.99</v>
      </c>
      <c r="BQ6" s="35">
        <f t="shared" ref="BQ6:BY6" si="8">IF(BQ7="",NA(),BQ7)</f>
        <v>87.33</v>
      </c>
      <c r="BR6" s="35">
        <f t="shared" si="8"/>
        <v>66.150000000000006</v>
      </c>
      <c r="BS6" s="35">
        <f t="shared" si="8"/>
        <v>53.1</v>
      </c>
      <c r="BT6" s="35">
        <f t="shared" si="8"/>
        <v>47.36</v>
      </c>
      <c r="BU6" s="35">
        <f t="shared" si="8"/>
        <v>54.43</v>
      </c>
      <c r="BV6" s="35">
        <f t="shared" si="8"/>
        <v>53.81</v>
      </c>
      <c r="BW6" s="35">
        <f t="shared" si="8"/>
        <v>53.62</v>
      </c>
      <c r="BX6" s="35">
        <f t="shared" si="8"/>
        <v>53.41</v>
      </c>
      <c r="BY6" s="35">
        <f t="shared" si="8"/>
        <v>53.29</v>
      </c>
      <c r="BZ6" s="34" t="str">
        <f>IF(BZ7="","",IF(BZ7="-","【-】","【"&amp;SUBSTITUTE(TEXT(BZ7,"#,##0.00"),"-","△")&amp;"】"))</f>
        <v>【54.93】</v>
      </c>
      <c r="CA6" s="35">
        <f>IF(CA7="",NA(),CA7)</f>
        <v>86.32</v>
      </c>
      <c r="CB6" s="35">
        <f t="shared" ref="CB6:CJ6" si="9">IF(CB7="",NA(),CB7)</f>
        <v>101.65</v>
      </c>
      <c r="CC6" s="35">
        <f t="shared" si="9"/>
        <v>143.66</v>
      </c>
      <c r="CD6" s="35">
        <f t="shared" si="9"/>
        <v>148.75</v>
      </c>
      <c r="CE6" s="35">
        <f t="shared" si="9"/>
        <v>169.6</v>
      </c>
      <c r="CF6" s="35">
        <f t="shared" si="9"/>
        <v>279.8</v>
      </c>
      <c r="CG6" s="35">
        <f t="shared" si="9"/>
        <v>284.64999999999998</v>
      </c>
      <c r="CH6" s="35">
        <f t="shared" si="9"/>
        <v>287.7</v>
      </c>
      <c r="CI6" s="35">
        <f t="shared" si="9"/>
        <v>277.39999999999998</v>
      </c>
      <c r="CJ6" s="35">
        <f t="shared" si="9"/>
        <v>259.02</v>
      </c>
      <c r="CK6" s="34" t="str">
        <f>IF(CK7="","",IF(CK7="-","【-】","【"&amp;SUBSTITUTE(TEXT(CK7,"#,##0.00"),"-","△")&amp;"】"))</f>
        <v>【292.18】</v>
      </c>
      <c r="CL6" s="35">
        <f>IF(CL7="",NA(),CL7)</f>
        <v>48.17</v>
      </c>
      <c r="CM6" s="35">
        <f t="shared" ref="CM6:CU6" si="10">IF(CM7="",NA(),CM7)</f>
        <v>49.52</v>
      </c>
      <c r="CN6" s="35">
        <f t="shared" si="10"/>
        <v>38.99</v>
      </c>
      <c r="CO6" s="35">
        <f t="shared" si="10"/>
        <v>45.6</v>
      </c>
      <c r="CP6" s="35">
        <f t="shared" si="10"/>
        <v>45.39</v>
      </c>
      <c r="CQ6" s="35">
        <f t="shared" si="10"/>
        <v>60.17</v>
      </c>
      <c r="CR6" s="35">
        <f t="shared" si="10"/>
        <v>58.96</v>
      </c>
      <c r="CS6" s="35">
        <f t="shared" si="10"/>
        <v>58.1</v>
      </c>
      <c r="CT6" s="35">
        <f t="shared" si="10"/>
        <v>56.19</v>
      </c>
      <c r="CU6" s="35">
        <f t="shared" si="10"/>
        <v>56.65</v>
      </c>
      <c r="CV6" s="34" t="str">
        <f>IF(CV7="","",IF(CV7="-","【-】","【"&amp;SUBSTITUTE(TEXT(CV7,"#,##0.00"),"-","△")&amp;"】"))</f>
        <v>【56.91】</v>
      </c>
      <c r="CW6" s="35">
        <f>IF(CW7="",NA(),CW7)</f>
        <v>79.5</v>
      </c>
      <c r="CX6" s="35">
        <f t="shared" ref="CX6:DF6" si="11">IF(CX7="",NA(),CX7)</f>
        <v>79.5</v>
      </c>
      <c r="CY6" s="35">
        <f t="shared" si="11"/>
        <v>92.34</v>
      </c>
      <c r="CZ6" s="35">
        <f t="shared" si="11"/>
        <v>92</v>
      </c>
      <c r="DA6" s="35">
        <f t="shared" si="11"/>
        <v>92</v>
      </c>
      <c r="DB6" s="35">
        <f t="shared" si="11"/>
        <v>76.680000000000007</v>
      </c>
      <c r="DC6" s="35">
        <f t="shared" si="11"/>
        <v>76.58</v>
      </c>
      <c r="DD6" s="35">
        <f t="shared" si="11"/>
        <v>76.69</v>
      </c>
      <c r="DE6" s="35">
        <f t="shared" si="11"/>
        <v>77.180000000000007</v>
      </c>
      <c r="DF6" s="35">
        <f t="shared" si="11"/>
        <v>76.13</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5">
        <f t="shared" ref="EE6:EM6" si="14">IF(EE7="",NA(),EE7)</f>
        <v>0.2</v>
      </c>
      <c r="EF6" s="35">
        <f t="shared" si="14"/>
        <v>2.4900000000000002</v>
      </c>
      <c r="EG6" s="35">
        <f t="shared" si="14"/>
        <v>0.02</v>
      </c>
      <c r="EH6" s="35">
        <f t="shared" si="14"/>
        <v>0.44</v>
      </c>
      <c r="EI6" s="35">
        <f t="shared" si="14"/>
        <v>0.89</v>
      </c>
      <c r="EJ6" s="35">
        <f t="shared" si="14"/>
        <v>0.98</v>
      </c>
      <c r="EK6" s="35">
        <f t="shared" si="14"/>
        <v>0.76</v>
      </c>
      <c r="EL6" s="35">
        <f t="shared" si="14"/>
        <v>0.8</v>
      </c>
      <c r="EM6" s="35">
        <f t="shared" si="14"/>
        <v>0.96</v>
      </c>
      <c r="EN6" s="34" t="str">
        <f>IF(EN7="","",IF(EN7="-","【-】","【"&amp;SUBSTITUTE(TEXT(EN7,"#,##0.00"),"-","△")&amp;"】"))</f>
        <v>【0.72】</v>
      </c>
    </row>
    <row r="7" spans="1:144" s="36" customFormat="1" x14ac:dyDescent="0.15">
      <c r="A7" s="28"/>
      <c r="B7" s="37">
        <v>2017</v>
      </c>
      <c r="C7" s="37">
        <v>392111</v>
      </c>
      <c r="D7" s="37">
        <v>47</v>
      </c>
      <c r="E7" s="37">
        <v>1</v>
      </c>
      <c r="F7" s="37">
        <v>0</v>
      </c>
      <c r="G7" s="37">
        <v>0</v>
      </c>
      <c r="H7" s="37" t="s">
        <v>109</v>
      </c>
      <c r="I7" s="37" t="s">
        <v>110</v>
      </c>
      <c r="J7" s="37" t="s">
        <v>111</v>
      </c>
      <c r="K7" s="37" t="s">
        <v>112</v>
      </c>
      <c r="L7" s="37" t="s">
        <v>113</v>
      </c>
      <c r="M7" s="37" t="s">
        <v>114</v>
      </c>
      <c r="N7" s="38" t="s">
        <v>115</v>
      </c>
      <c r="O7" s="38" t="s">
        <v>116</v>
      </c>
      <c r="P7" s="38">
        <v>23.74</v>
      </c>
      <c r="Q7" s="38">
        <v>1620</v>
      </c>
      <c r="R7" s="38">
        <v>33533</v>
      </c>
      <c r="S7" s="38">
        <v>126.46</v>
      </c>
      <c r="T7" s="38">
        <v>265.17</v>
      </c>
      <c r="U7" s="38">
        <v>7932</v>
      </c>
      <c r="V7" s="38">
        <v>5.39</v>
      </c>
      <c r="W7" s="38">
        <v>1471.61</v>
      </c>
      <c r="X7" s="38">
        <v>216</v>
      </c>
      <c r="Y7" s="38">
        <v>173</v>
      </c>
      <c r="Z7" s="38">
        <v>195.75</v>
      </c>
      <c r="AA7" s="38">
        <v>124.7</v>
      </c>
      <c r="AB7" s="38">
        <v>57.09</v>
      </c>
      <c r="AC7" s="38">
        <v>75.709999999999994</v>
      </c>
      <c r="AD7" s="38">
        <v>75.09</v>
      </c>
      <c r="AE7" s="38">
        <v>75.34</v>
      </c>
      <c r="AF7" s="38">
        <v>76.650000000000006</v>
      </c>
      <c r="AG7" s="38">
        <v>73.959999999999994</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436.84</v>
      </c>
      <c r="BF7" s="38">
        <v>957.98</v>
      </c>
      <c r="BG7" s="38">
        <v>1042.8499999999999</v>
      </c>
      <c r="BH7" s="38">
        <v>1590.9</v>
      </c>
      <c r="BI7" s="38">
        <v>1525.94</v>
      </c>
      <c r="BJ7" s="38">
        <v>1167.7</v>
      </c>
      <c r="BK7" s="38">
        <v>1228.58</v>
      </c>
      <c r="BL7" s="38">
        <v>1280.18</v>
      </c>
      <c r="BM7" s="38">
        <v>1346.23</v>
      </c>
      <c r="BN7" s="38">
        <v>1295.06</v>
      </c>
      <c r="BO7" s="38">
        <v>1141.75</v>
      </c>
      <c r="BP7" s="38">
        <v>106.99</v>
      </c>
      <c r="BQ7" s="38">
        <v>87.33</v>
      </c>
      <c r="BR7" s="38">
        <v>66.150000000000006</v>
      </c>
      <c r="BS7" s="38">
        <v>53.1</v>
      </c>
      <c r="BT7" s="38">
        <v>47.36</v>
      </c>
      <c r="BU7" s="38">
        <v>54.43</v>
      </c>
      <c r="BV7" s="38">
        <v>53.81</v>
      </c>
      <c r="BW7" s="38">
        <v>53.62</v>
      </c>
      <c r="BX7" s="38">
        <v>53.41</v>
      </c>
      <c r="BY7" s="38">
        <v>53.29</v>
      </c>
      <c r="BZ7" s="38">
        <v>54.93</v>
      </c>
      <c r="CA7" s="38">
        <v>86.32</v>
      </c>
      <c r="CB7" s="38">
        <v>101.65</v>
      </c>
      <c r="CC7" s="38">
        <v>143.66</v>
      </c>
      <c r="CD7" s="38">
        <v>148.75</v>
      </c>
      <c r="CE7" s="38">
        <v>169.6</v>
      </c>
      <c r="CF7" s="38">
        <v>279.8</v>
      </c>
      <c r="CG7" s="38">
        <v>284.64999999999998</v>
      </c>
      <c r="CH7" s="38">
        <v>287.7</v>
      </c>
      <c r="CI7" s="38">
        <v>277.39999999999998</v>
      </c>
      <c r="CJ7" s="38">
        <v>259.02</v>
      </c>
      <c r="CK7" s="38">
        <v>292.18</v>
      </c>
      <c r="CL7" s="38">
        <v>48.17</v>
      </c>
      <c r="CM7" s="38">
        <v>49.52</v>
      </c>
      <c r="CN7" s="38">
        <v>38.99</v>
      </c>
      <c r="CO7" s="38">
        <v>45.6</v>
      </c>
      <c r="CP7" s="38">
        <v>45.39</v>
      </c>
      <c r="CQ7" s="38">
        <v>60.17</v>
      </c>
      <c r="CR7" s="38">
        <v>58.96</v>
      </c>
      <c r="CS7" s="38">
        <v>58.1</v>
      </c>
      <c r="CT7" s="38">
        <v>56.19</v>
      </c>
      <c r="CU7" s="38">
        <v>56.65</v>
      </c>
      <c r="CV7" s="38">
        <v>56.91</v>
      </c>
      <c r="CW7" s="38">
        <v>79.5</v>
      </c>
      <c r="CX7" s="38">
        <v>79.5</v>
      </c>
      <c r="CY7" s="38">
        <v>92.34</v>
      </c>
      <c r="CZ7" s="38">
        <v>92</v>
      </c>
      <c r="DA7" s="38">
        <v>92</v>
      </c>
      <c r="DB7" s="38">
        <v>76.680000000000007</v>
      </c>
      <c r="DC7" s="38">
        <v>76.58</v>
      </c>
      <c r="DD7" s="38">
        <v>76.69</v>
      </c>
      <c r="DE7" s="38">
        <v>77.180000000000007</v>
      </c>
      <c r="DF7" s="38">
        <v>76.13</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0.2</v>
      </c>
      <c r="EF7" s="38">
        <v>2.4900000000000002</v>
      </c>
      <c r="EG7" s="38">
        <v>0.02</v>
      </c>
      <c r="EH7" s="38">
        <v>0.44</v>
      </c>
      <c r="EI7" s="38">
        <v>0.89</v>
      </c>
      <c r="EJ7" s="38">
        <v>0.98</v>
      </c>
      <c r="EK7" s="38">
        <v>0.76</v>
      </c>
      <c r="EL7" s="38">
        <v>0.8</v>
      </c>
      <c r="EM7" s="38">
        <v>0.96</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117</v>
      </c>
      <c r="C9" s="40" t="s">
        <v>118</v>
      </c>
      <c r="D9" s="40" t="s">
        <v>119</v>
      </c>
      <c r="E9" s="40" t="s">
        <v>120</v>
      </c>
      <c r="F9" s="40" t="s">
        <v>121</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59</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Konan City</cp:lastModifiedBy>
  <cp:lastPrinted>2019-01-28T06:10:46Z</cp:lastPrinted>
  <dcterms:created xsi:type="dcterms:W3CDTF">2018-12-03T08:45:22Z</dcterms:created>
  <dcterms:modified xsi:type="dcterms:W3CDTF">2019-01-28T06:12:21Z</dcterms:modified>
  <cp:category/>
</cp:coreProperties>
</file>