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y0EtLL5HlevcEW7mTBpreMsYFO5oDqYCIoWsehsaH+QgrnmHtaCS4n2PddfOetC0lmZAQ5auCPY8Qu1zf657Q==" workbookSaltValue="UKDGMxhjZB0WosfnTo3McA=="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<sst xmlns="http://schemas.openxmlformats.org/spreadsheetml/2006/main" count="237" uniqueCount="124">
  <si>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</si>
  <si>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</si>
  <si>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</si>
  <si>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</si>
  <si>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</si>
  <si>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</si>
  <si>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</si>
  <si>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</si>
  <si>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</si>
  <si>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</si>
  <si>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</si>
  <si>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</si>
  <si>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</si>
  <si>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</si>
  <si>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</si>
  <si>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</si>
  <si>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</si>
  <si>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</si>
  <si>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</si>
  <si>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</si>
  <si>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</si>
  <si>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</si>
  <si>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</si>
  <si>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</si>
  <si>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</si>
  <si>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</si>
  <si>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</si>
  <si>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</si>
  <si>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</si>
  <si>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</si>
  <si>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</si>
  <si>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</si>
  <si>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</si>
  <si>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</si>
  <si>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</si>
  <si>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</si>
  <si>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</si>
  <si>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</si>
  <si>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</si>
  <si>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</si>
  <si>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</si>
  <si>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</si>
  <si>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</si>
  <si>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</si>
  <si>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</si>
  <si>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</si>
  <si>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</si>
  <si>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</si>
  <si>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</si>
  <si>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</si>
  <si>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</si>
  <si>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</si>
  <si>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</si>
  <si>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</si>
  <si>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</si>
  <si>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</si>
  <si>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</si>
  <si>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</si>
  <si>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</si>
  <si>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</si>
  <si>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</si>
  <si>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</si>
  <si>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</si>
  <si>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</si>
  <si>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</si>
  <si>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</si>
  <si>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</si>
  <si>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</si>
  <si>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</si>
  <si>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</si>
  <si>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</si>
  <si>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</si>
  <si>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</si>
  <si>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</si>
  <si>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</si>
  <si>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</si>
  <si>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</si>
  <si>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</si>
  <si>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</si>
  <si>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</si>
  <si>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</si>
  <si>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</si>
  <si>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</si>
  <si>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</si>
  <si>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</si>
  <si>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</si>
  <si>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</si>
  <si>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</si>
  <si>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</si>
  <si>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</si>
  <si>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</si>
  <si>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</si>
  <si>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</si>
  <si>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</si>
  <si>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</si>
  <si>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</si>
  <si>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</si>
  <si>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</si>
  <si>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</si>
  <si>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</si>
  <si>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</si>
  <si>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</si>
  <si>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</si>
  <si>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</si>
  <si>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</si>
  <si>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</si>
  <si>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</si>
  <si>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</si>
  <si>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東洋町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</si>
  <si>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</si>
  <si>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</si>
  <si>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</si>
  <si>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</si>
  <si>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</si>
  <si>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</si>
  <si>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</si>
  <si>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</si>
  <si>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</si>
  <si>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</si>
  <si>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</si>
  <si>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</si>
  <si>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
給水収益以外での収入で賄われている状況。料金改定を行い経営改善を図っていく必要がある。
④企業債残高対給水収益比率
類似団体平均値よりも上回っているため、投資規模や料金水準が適切か見直す必要がある。
⑤料金回収率
100％未満であるため、給水収益以外での収入で賄われている状況。料金改定を行い経営改善を図っていく必要がある。
⑥給水原価
類似団体平均値より下回ってはいるが、今後施設更新を計画的に行うので将来的に右肩上がりになっていくことが予想される。
⑦施設利用率
類似団体平均値・全国平均値ともに上回っており、季節によって需要の変動（お盆・正月）を考慮すると、適切な施設規模であるといえる。
⑧有収率
年々数値が下がっており、類似団体平均値・全国平均値ともに下回っている状況で、漏水やメーター不感等が原因であることが予想される。ただし、H29年度より施設更新（主に老朽管の更新）を順次行うので改善されていくと予想される。
</t>
    <rPh sb="1" eb="4">
      <t>シュウエキテキ</t>
    </rPh>
    <rPh sb="4" eb="6">
      <t>シュウシ</t>
    </rPh>
    <rPh sb="6" eb="8">
      <t>ヒリツ</t>
    </rPh>
    <rPh sb="9" eb="11">
      <t>キュウスイ</t>
    </rPh>
    <rPh sb="11" eb="13">
      <t>シュウエキ</t>
    </rPh>
    <rPh sb="13" eb="15">
      <t>イガイ</t>
    </rPh>
    <rPh sb="17" eb="19">
      <t>シュウニュウ</t>
    </rPh>
    <rPh sb="20" eb="21">
      <t>マカナ</t>
    </rPh>
    <rPh sb="26" eb="28">
      <t>ジョウキョウ</t>
    </rPh>
    <rPh sb="29" eb="31">
      <t>リョウキン</t>
    </rPh>
    <rPh sb="31" eb="33">
      <t>カイテイ</t>
    </rPh>
    <rPh sb="34" eb="35">
      <t>オコナ</t>
    </rPh>
    <rPh sb="36" eb="38">
      <t>ケイエイ</t>
    </rPh>
    <rPh sb="38" eb="40">
      <t>カイゼン</t>
    </rPh>
    <rPh sb="41" eb="42">
      <t>ハカ</t>
    </rPh>
    <rPh sb="46" eb="48">
      <t>ヒツヨウ</t>
    </rPh>
    <rPh sb="54" eb="57">
      <t>キギョウサイ</t>
    </rPh>
    <rPh sb="57" eb="59">
      <t>ザンダカ</t>
    </rPh>
    <rPh sb="59" eb="60">
      <t>タイ</t>
    </rPh>
    <rPh sb="60" eb="62">
      <t>キュウスイ</t>
    </rPh>
    <rPh sb="62" eb="64">
      <t>シュウエキ</t>
    </rPh>
    <rPh sb="64" eb="66">
      <t>ヒリツ</t>
    </rPh>
    <rPh sb="67" eb="69">
      <t>ルイジ</t>
    </rPh>
    <rPh sb="69" eb="71">
      <t>ダンタイ</t>
    </rPh>
    <rPh sb="71" eb="74">
      <t>ヘイキンチ</t>
    </rPh>
    <rPh sb="77" eb="79">
      <t>ウワマワ</t>
    </rPh>
    <rPh sb="86" eb="88">
      <t>トウシ</t>
    </rPh>
    <rPh sb="88" eb="90">
      <t>キボ</t>
    </rPh>
    <rPh sb="91" eb="93">
      <t>リョウキン</t>
    </rPh>
    <rPh sb="93" eb="95">
      <t>スイジュン</t>
    </rPh>
    <rPh sb="96" eb="98">
      <t>テキセツ</t>
    </rPh>
    <rPh sb="99" eb="101">
      <t>ミナオ</t>
    </rPh>
    <rPh sb="102" eb="104">
      <t>ヒツヨウ</t>
    </rPh>
    <rPh sb="110" eb="112">
      <t>リョウキン</t>
    </rPh>
    <rPh sb="112" eb="115">
      <t>カイシュウリツ</t>
    </rPh>
    <rPh sb="120" eb="122">
      <t>ミマン</t>
    </rPh>
    <rPh sb="128" eb="130">
      <t>キュウスイ</t>
    </rPh>
    <rPh sb="130" eb="132">
      <t>シュウエキ</t>
    </rPh>
    <rPh sb="132" eb="134">
      <t>イガイ</t>
    </rPh>
    <rPh sb="136" eb="138">
      <t>シュウニュウ</t>
    </rPh>
    <rPh sb="139" eb="140">
      <t>マカナ</t>
    </rPh>
    <rPh sb="145" eb="147">
      <t>ジョウキョウ</t>
    </rPh>
    <rPh sb="148" eb="150">
      <t>リョウキン</t>
    </rPh>
    <rPh sb="150" eb="152">
      <t>カイテイ</t>
    </rPh>
    <rPh sb="153" eb="154">
      <t>オコナ</t>
    </rPh>
    <rPh sb="155" eb="157">
      <t>ケイエイ</t>
    </rPh>
    <rPh sb="157" eb="159">
      <t>カイゼン</t>
    </rPh>
    <rPh sb="160" eb="161">
      <t>ハカ</t>
    </rPh>
    <rPh sb="165" eb="167">
      <t>ヒツヨウ</t>
    </rPh>
    <rPh sb="173" eb="177">
      <t>キュウスイゲンカ</t>
    </rPh>
    <rPh sb="187" eb="188">
      <t>シタ</t>
    </rPh>
    <rPh sb="196" eb="198">
      <t>コンゴ</t>
    </rPh>
    <rPh sb="198" eb="200">
      <t>シセツ</t>
    </rPh>
    <rPh sb="200" eb="202">
      <t>コウシン</t>
    </rPh>
    <rPh sb="203" eb="206">
      <t>ケイカクテキ</t>
    </rPh>
    <rPh sb="207" eb="208">
      <t>オコナ</t>
    </rPh>
    <rPh sb="211" eb="214">
      <t>ショウライテキ</t>
    </rPh>
    <rPh sb="215" eb="217">
      <t>ミギカタ</t>
    </rPh>
    <rPh sb="217" eb="218">
      <t>ア</t>
    </rPh>
    <rPh sb="229" eb="231">
      <t>ヨソウ</t>
    </rPh>
    <rPh sb="237" eb="239">
      <t>シセツ</t>
    </rPh>
    <rPh sb="239" eb="242">
      <t>リヨウリツ</t>
    </rPh>
    <rPh sb="251" eb="253">
      <t>ゼンコク</t>
    </rPh>
    <rPh sb="253" eb="256">
      <t>ヘイキンチ</t>
    </rPh>
    <rPh sb="259" eb="261">
      <t>ウワマワ</t>
    </rPh>
    <rPh sb="266" eb="268">
      <t>キセツ</t>
    </rPh>
    <rPh sb="272" eb="274">
      <t>ジュヨウ</t>
    </rPh>
    <rPh sb="275" eb="277">
      <t>ヘンドウ</t>
    </rPh>
    <rPh sb="279" eb="280">
      <t>ボン</t>
    </rPh>
    <rPh sb="281" eb="283">
      <t>ショウガツ</t>
    </rPh>
    <rPh sb="285" eb="287">
      <t>コウリョ</t>
    </rPh>
    <rPh sb="291" eb="293">
      <t>テキセツ</t>
    </rPh>
    <rPh sb="294" eb="296">
      <t>シセツ</t>
    </rPh>
    <rPh sb="296" eb="298">
      <t>キボ</t>
    </rPh>
    <rPh sb="308" eb="310">
      <t>ユウシュウ</t>
    </rPh>
    <rPh sb="310" eb="311">
      <t>リツ</t>
    </rPh>
    <rPh sb="312" eb="314">
      <t>ネンネン</t>
    </rPh>
    <rPh sb="314" eb="316">
      <t>スウチ</t>
    </rPh>
    <rPh sb="317" eb="318">
      <t>サ</t>
    </rPh>
    <rPh sb="340" eb="342">
      <t>シタマワ</t>
    </rPh>
    <rPh sb="346" eb="348">
      <t>ジョウキョウ</t>
    </rPh>
    <rPh sb="350" eb="352">
      <t>ロウスイ</t>
    </rPh>
    <rPh sb="357" eb="359">
      <t>フカン</t>
    </rPh>
    <rPh sb="359" eb="360">
      <t>トウ</t>
    </rPh>
    <rPh sb="361" eb="363">
      <t>ゲンイン</t>
    </rPh>
    <rPh sb="369" eb="371">
      <t>ヨソウ</t>
    </rPh>
    <rPh sb="382" eb="384">
      <t>ネンド</t>
    </rPh>
    <rPh sb="386" eb="388">
      <t>シセツ</t>
    </rPh>
    <rPh sb="388" eb="390">
      <t>コウシン</t>
    </rPh>
    <rPh sb="391" eb="392">
      <t>オモ</t>
    </rPh>
    <rPh sb="393" eb="396">
      <t>ロウキュウカン</t>
    </rPh>
    <rPh sb="397" eb="399">
      <t>コウシン</t>
    </rPh>
    <rPh sb="401" eb="403">
      <t>ジュンジ</t>
    </rPh>
    <rPh sb="403" eb="404">
      <t>オコナ</t>
    </rPh>
    <rPh sb="407" eb="409">
      <t>カイゼン</t>
    </rPh>
    <rPh sb="415" eb="417">
      <t>ヨソウ</t>
    </rPh>
    <phoneticPr fontId="4"/>
  </si>
  <si>
    <t xml:space="preserve">③管路更新率
H22～H25年度では管路更新を行っておらず、H26年度に1.89％の更新を行っている。東洋町全体で見れば布設20年経過している管路が約54％を占めており、漏水等の事故も多発している。
H29年度以降は計画的に老朽管の更新を行うので老朽化の改善が予想される。
</t>
    <rPh sb="1" eb="3">
      <t>カンロ</t>
    </rPh>
    <rPh sb="3" eb="5">
      <t>コウシン</t>
    </rPh>
    <rPh sb="5" eb="6">
      <t>リツ</t>
    </rPh>
    <rPh sb="14" eb="16">
      <t>ネンド</t>
    </rPh>
    <rPh sb="18" eb="20">
      <t>カンロ</t>
    </rPh>
    <rPh sb="20" eb="22">
      <t>コウシン</t>
    </rPh>
    <rPh sb="23" eb="24">
      <t>オコナ</t>
    </rPh>
    <rPh sb="33" eb="35">
      <t>ネンド</t>
    </rPh>
    <rPh sb="42" eb="44">
      <t>コウシン</t>
    </rPh>
    <rPh sb="45" eb="46">
      <t>オコナ</t>
    </rPh>
    <rPh sb="51" eb="54">
      <t>トウヨウチョウ</t>
    </rPh>
    <rPh sb="54" eb="56">
      <t>ゼンタイ</t>
    </rPh>
    <rPh sb="57" eb="58">
      <t>ミ</t>
    </rPh>
    <rPh sb="60" eb="62">
      <t>フセツ</t>
    </rPh>
    <rPh sb="64" eb="65">
      <t>ネン</t>
    </rPh>
    <rPh sb="65" eb="67">
      <t>ケイカ</t>
    </rPh>
    <rPh sb="71" eb="73">
      <t>カンロ</t>
    </rPh>
    <rPh sb="74" eb="75">
      <t>ヤク</t>
    </rPh>
    <rPh sb="79" eb="80">
      <t>シ</t>
    </rPh>
    <rPh sb="85" eb="87">
      <t>ロウスイ</t>
    </rPh>
    <rPh sb="87" eb="88">
      <t>トウ</t>
    </rPh>
    <rPh sb="89" eb="91">
      <t>ジコ</t>
    </rPh>
    <rPh sb="92" eb="94">
      <t>タハツ</t>
    </rPh>
    <rPh sb="103" eb="105">
      <t>ネンド</t>
    </rPh>
    <rPh sb="105" eb="107">
      <t>イコウ</t>
    </rPh>
    <rPh sb="108" eb="111">
      <t>ケイカクテキ</t>
    </rPh>
    <rPh sb="112" eb="115">
      <t>ロウキュウカン</t>
    </rPh>
    <rPh sb="116" eb="118">
      <t>コウシン</t>
    </rPh>
    <rPh sb="119" eb="120">
      <t>オコナ</t>
    </rPh>
    <rPh sb="123" eb="126">
      <t>ロウキュウカ</t>
    </rPh>
    <rPh sb="127" eb="129">
      <t>カイゼン</t>
    </rPh>
    <rPh sb="130" eb="132">
      <t>ヨソウ</t>
    </rPh>
    <phoneticPr fontId="4"/>
  </si>
  <si>
    <t>施設利用率は高い数値を示しているが、収益的収支比率が低い数値であり今後の人口減少も予想されるので料金改定を行うことにより健全かつ効率的な水道事業の運営が可能である。
また、H29年度より計画的な施設更新を行っており、有収率や管路更新率の改善も今後予想される。</t>
    <rPh sb="0" eb="2">
      <t>シセツ</t>
    </rPh>
    <rPh sb="2" eb="5">
      <t>リヨウリツ</t>
    </rPh>
    <rPh sb="6" eb="7">
      <t>タカ</t>
    </rPh>
    <rPh sb="8" eb="10">
      <t>スウチ</t>
    </rPh>
    <rPh sb="11" eb="12">
      <t>シメ</t>
    </rPh>
    <rPh sb="18" eb="21">
      <t>シュウエキテキ</t>
    </rPh>
    <rPh sb="21" eb="23">
      <t>シュウシ</t>
    </rPh>
    <rPh sb="23" eb="25">
      <t>ヒリツ</t>
    </rPh>
    <rPh sb="26" eb="27">
      <t>ヒク</t>
    </rPh>
    <rPh sb="28" eb="30">
      <t>スウチ</t>
    </rPh>
    <rPh sb="33" eb="35">
      <t>コンゴ</t>
    </rPh>
    <rPh sb="36" eb="38">
      <t>ジンコウ</t>
    </rPh>
    <rPh sb="38" eb="40">
      <t>ゲンショウ</t>
    </rPh>
    <rPh sb="41" eb="43">
      <t>ヨソウ</t>
    </rPh>
    <rPh sb="48" eb="50">
      <t>リョウキン</t>
    </rPh>
    <rPh sb="50" eb="52">
      <t>カイテイ</t>
    </rPh>
    <rPh sb="53" eb="54">
      <t>オコナ</t>
    </rPh>
    <rPh sb="60" eb="62">
      <t>ケンゼン</t>
    </rPh>
    <rPh sb="64" eb="67">
      <t>コウリツテキ</t>
    </rPh>
    <rPh sb="68" eb="70">
      <t>スイドウ</t>
    </rPh>
    <rPh sb="70" eb="72">
      <t>ジギョウ</t>
    </rPh>
    <rPh sb="73" eb="75">
      <t>ウンエイ</t>
    </rPh>
    <rPh sb="76" eb="78">
      <t>カノウ</t>
    </rPh>
    <rPh sb="89" eb="91">
      <t>ネンド</t>
    </rPh>
    <rPh sb="93" eb="96">
      <t>ケイカクテキ</t>
    </rPh>
    <rPh sb="97" eb="99">
      <t>シセツ</t>
    </rPh>
    <rPh sb="99" eb="101">
      <t>コウシン</t>
    </rPh>
    <rPh sb="102" eb="103">
      <t>オコナ</t>
    </rPh>
    <rPh sb="108" eb="110">
      <t>ユウシュウ</t>
    </rPh>
    <rPh sb="110" eb="111">
      <t>リツ</t>
    </rPh>
    <rPh sb="112" eb="114">
      <t>カンロ</t>
    </rPh>
    <rPh sb="114" eb="116">
      <t>コウシン</t>
    </rPh>
    <rPh sb="116" eb="117">
      <t>リツ</t>
    </rPh>
    <rPh sb="118" eb="120">
      <t>カイゼン</t>
    </rPh>
    <rPh sb="121" eb="123">
      <t>コンゴ</t>
    </rPh>
    <rPh sb="123" eb="125">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</si>
</sst>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
                  <c:v>0</c:v>
                </c:pt>
                <c:pt idx="1">
                  <c:v>1.89</c:v>
                </c:pt>
                <c:pt idx="2" formatCode="#,##0.00;&quot;△&quot;#,##0.00">
                  <c:v>0</c:v>
                </c:pt>
                <c:pt idx="3" formatCode="#,##0.00;&quot;△&quot;#,##0.00">
                  <c:v>0</c:v>
                </c:pt>
                <c:pt idx="4">
                  <c:v>4.42</c:v>
                </c:pt>
              </c:numCache>
            </c:numRef>
          </c:val>
          <c:extLst xmlns:c16r2="http://schemas.microsoft.com/office/drawing/2015/06/chart">
            <c:ext xmlns:c16="http://schemas.microsoft.com/office/drawing/2014/chart" uri="{C3380CC4-5D6E-409C-BE32-E72D297353CC}">
              <c16:uniqueId val="{00000000-B7FE-453A-A619-AAD79C77C3C7}"/>
            </c:ext>
          </c:extLst>
        </c:ser>
        <c:dLbls>
          <c:showLegendKey val="0"/>
          <c:showVal val="0"/>
          <c:showCatName val="0"/>
          <c:showSerName val="0"/>
          <c:showPercent val="0"/>
          <c:showBubbleSize val="0"/>
        </c:dLbls>
        <c:gapWidth val="150"/>
        <c:axId val="156019712"/>
        <c:axId val="156034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B7FE-453A-A619-AAD79C77C3C7}"/>
            </c:ext>
          </c:extLst>
        </c:ser>
        <c:dLbls>
          <c:showLegendKey val="0"/>
          <c:showVal val="0"/>
          <c:showCatName val="0"/>
          <c:showSerName val="0"/>
          <c:showPercent val="0"/>
          <c:showBubbleSize val="0"/>
        </c:dLbls>
        <c:marker val="1"/>
        <c:smooth val="0"/>
        <c:axId val="156019712"/>
        <c:axId val="156034176"/>
      </c:lineChart>
      <c:dateAx>
        <c:axId val="156019712"/>
        <c:scaling>
          <c:orientation val="minMax"/>
        </c:scaling>
        <c:delete val="1"/>
        <c:axPos val="b"/>
        <c:numFmt formatCode="ge" sourceLinked="1"/>
        <c:majorTickMark val="none"/>
        <c:minorTickMark val="none"/>
        <c:tickLblPos val="none"/>
        <c:crossAx val="156034176"/>
        <c:crosses val="autoZero"/>
        <c:auto val="1"/>
        <c:lblOffset val="100"/>
        <c:baseTimeUnit val="years"/>
      </c:dateAx>
      <c:valAx>
        <c:axId val="15603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01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69.760000000000005</c:v>
                </c:pt>
                <c:pt idx="1">
                  <c:v>73.069999999999993</c:v>
                </c:pt>
                <c:pt idx="2">
                  <c:v>76.62</c:v>
                </c:pt>
                <c:pt idx="3">
                  <c:v>62.13</c:v>
                </c:pt>
                <c:pt idx="4">
                  <c:v>63.15</c:v>
                </c:pt>
              </c:numCache>
            </c:numRef>
          </c:val>
          <c:extLst xmlns:c16r2="http://schemas.microsoft.com/office/drawing/2015/06/chart">
            <c:ext xmlns:c16="http://schemas.microsoft.com/office/drawing/2014/chart" uri="{C3380CC4-5D6E-409C-BE32-E72D297353CC}">
              <c16:uniqueId val="{00000000-B333-4A77-8C5E-BA8A2C0B281E}"/>
            </c:ext>
          </c:extLst>
        </c:ser>
        <c:dLbls>
          <c:showLegendKey val="0"/>
          <c:showVal val="0"/>
          <c:showCatName val="0"/>
          <c:showSerName val="0"/>
          <c:showPercent val="0"/>
          <c:showBubbleSize val="0"/>
        </c:dLbls>
        <c:gapWidth val="150"/>
        <c:axId val="160488448"/>
        <c:axId val="16051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B333-4A77-8C5E-BA8A2C0B281E}"/>
            </c:ext>
          </c:extLst>
        </c:ser>
        <c:dLbls>
          <c:showLegendKey val="0"/>
          <c:showVal val="0"/>
          <c:showCatName val="0"/>
          <c:showSerName val="0"/>
          <c:showPercent val="0"/>
          <c:showBubbleSize val="0"/>
        </c:dLbls>
        <c:marker val="1"/>
        <c:smooth val="0"/>
        <c:axId val="160488448"/>
        <c:axId val="160511104"/>
      </c:lineChart>
      <c:dateAx>
        <c:axId val="160488448"/>
        <c:scaling>
          <c:orientation val="minMax"/>
        </c:scaling>
        <c:delete val="1"/>
        <c:axPos val="b"/>
        <c:numFmt formatCode="ge" sourceLinked="1"/>
        <c:majorTickMark val="none"/>
        <c:minorTickMark val="none"/>
        <c:tickLblPos val="none"/>
        <c:crossAx val="160511104"/>
        <c:crosses val="autoZero"/>
        <c:auto val="1"/>
        <c:lblOffset val="100"/>
        <c:baseTimeUnit val="years"/>
      </c:dateAx>
      <c:valAx>
        <c:axId val="16051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48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72.11</c:v>
                </c:pt>
                <c:pt idx="1">
                  <c:v>64.52</c:v>
                </c:pt>
                <c:pt idx="2">
                  <c:v>61.18</c:v>
                </c:pt>
                <c:pt idx="3">
                  <c:v>52.24</c:v>
                </c:pt>
                <c:pt idx="4">
                  <c:v>48.81</c:v>
                </c:pt>
              </c:numCache>
            </c:numRef>
          </c:val>
          <c:extLst xmlns:c16r2="http://schemas.microsoft.com/office/drawing/2015/06/chart">
            <c:ext xmlns:c16="http://schemas.microsoft.com/office/drawing/2014/chart" uri="{C3380CC4-5D6E-409C-BE32-E72D297353CC}">
              <c16:uniqueId val="{00000000-7F42-46D6-A703-84AB8C3C982A}"/>
            </c:ext>
          </c:extLst>
        </c:ser>
        <c:dLbls>
          <c:showLegendKey val="0"/>
          <c:showVal val="0"/>
          <c:showCatName val="0"/>
          <c:showSerName val="0"/>
          <c:showPercent val="0"/>
          <c:showBubbleSize val="0"/>
        </c:dLbls>
        <c:gapWidth val="150"/>
        <c:axId val="160537600"/>
        <c:axId val="16054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7F42-46D6-A703-84AB8C3C982A}"/>
            </c:ext>
          </c:extLst>
        </c:ser>
        <c:dLbls>
          <c:showLegendKey val="0"/>
          <c:showVal val="0"/>
          <c:showCatName val="0"/>
          <c:showSerName val="0"/>
          <c:showPercent val="0"/>
          <c:showBubbleSize val="0"/>
        </c:dLbls>
        <c:marker val="1"/>
        <c:smooth val="0"/>
        <c:axId val="160537600"/>
        <c:axId val="160543872"/>
      </c:lineChart>
      <c:dateAx>
        <c:axId val="160537600"/>
        <c:scaling>
          <c:orientation val="minMax"/>
        </c:scaling>
        <c:delete val="1"/>
        <c:axPos val="b"/>
        <c:numFmt formatCode="ge" sourceLinked="1"/>
        <c:majorTickMark val="none"/>
        <c:minorTickMark val="none"/>
        <c:tickLblPos val="none"/>
        <c:crossAx val="160543872"/>
        <c:crosses val="autoZero"/>
        <c:auto val="1"/>
        <c:lblOffset val="100"/>
        <c:baseTimeUnit val="years"/>
      </c:dateAx>
      <c:valAx>
        <c:axId val="16054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53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72.900000000000006</c:v>
                </c:pt>
                <c:pt idx="1">
                  <c:v>72.05</c:v>
                </c:pt>
                <c:pt idx="2">
                  <c:v>74.12</c:v>
                </c:pt>
                <c:pt idx="3">
                  <c:v>73.260000000000005</c:v>
                </c:pt>
                <c:pt idx="4">
                  <c:v>67.180000000000007</c:v>
                </c:pt>
              </c:numCache>
            </c:numRef>
          </c:val>
          <c:extLst xmlns:c16r2="http://schemas.microsoft.com/office/drawing/2015/06/chart">
            <c:ext xmlns:c16="http://schemas.microsoft.com/office/drawing/2014/chart" uri="{C3380CC4-5D6E-409C-BE32-E72D297353CC}">
              <c16:uniqueId val="{00000000-C045-4491-9B3E-21349302F02B}"/>
            </c:ext>
          </c:extLst>
        </c:ser>
        <c:dLbls>
          <c:showLegendKey val="0"/>
          <c:showVal val="0"/>
          <c:showCatName val="0"/>
          <c:showSerName val="0"/>
          <c:showPercent val="0"/>
          <c:showBubbleSize val="0"/>
        </c:dLbls>
        <c:gapWidth val="150"/>
        <c:axId val="157699456"/>
        <c:axId val="157709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C045-4491-9B3E-21349302F02B}"/>
            </c:ext>
          </c:extLst>
        </c:ser>
        <c:dLbls>
          <c:showLegendKey val="0"/>
          <c:showVal val="0"/>
          <c:showCatName val="0"/>
          <c:showSerName val="0"/>
          <c:showPercent val="0"/>
          <c:showBubbleSize val="0"/>
        </c:dLbls>
        <c:marker val="1"/>
        <c:smooth val="0"/>
        <c:axId val="157699456"/>
        <c:axId val="157709824"/>
      </c:lineChart>
      <c:dateAx>
        <c:axId val="157699456"/>
        <c:scaling>
          <c:orientation val="minMax"/>
        </c:scaling>
        <c:delete val="1"/>
        <c:axPos val="b"/>
        <c:numFmt formatCode="ge" sourceLinked="1"/>
        <c:majorTickMark val="none"/>
        <c:minorTickMark val="none"/>
        <c:tickLblPos val="none"/>
        <c:crossAx val="157709824"/>
        <c:crosses val="autoZero"/>
        <c:auto val="1"/>
        <c:lblOffset val="100"/>
        <c:baseTimeUnit val="years"/>
      </c:dateAx>
      <c:valAx>
        <c:axId val="15770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9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599-49E6-902D-B142265DD394}"/>
            </c:ext>
          </c:extLst>
        </c:ser>
        <c:dLbls>
          <c:showLegendKey val="0"/>
          <c:showVal val="0"/>
          <c:showCatName val="0"/>
          <c:showSerName val="0"/>
          <c:showPercent val="0"/>
          <c:showBubbleSize val="0"/>
        </c:dLbls>
        <c:gapWidth val="150"/>
        <c:axId val="157741056"/>
        <c:axId val="15774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99-49E6-902D-B142265DD394}"/>
            </c:ext>
          </c:extLst>
        </c:ser>
        <c:dLbls>
          <c:showLegendKey val="0"/>
          <c:showVal val="0"/>
          <c:showCatName val="0"/>
          <c:showSerName val="0"/>
          <c:showPercent val="0"/>
          <c:showBubbleSize val="0"/>
        </c:dLbls>
        <c:marker val="1"/>
        <c:smooth val="0"/>
        <c:axId val="157741056"/>
        <c:axId val="157742976"/>
      </c:lineChart>
      <c:dateAx>
        <c:axId val="157741056"/>
        <c:scaling>
          <c:orientation val="minMax"/>
        </c:scaling>
        <c:delete val="1"/>
        <c:axPos val="b"/>
        <c:numFmt formatCode="ge" sourceLinked="1"/>
        <c:majorTickMark val="none"/>
        <c:minorTickMark val="none"/>
        <c:tickLblPos val="none"/>
        <c:crossAx val="157742976"/>
        <c:crosses val="autoZero"/>
        <c:auto val="1"/>
        <c:lblOffset val="100"/>
        <c:baseTimeUnit val="years"/>
      </c:dateAx>
      <c:valAx>
        <c:axId val="15774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4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2FB-4FA7-9A8F-D359FF2B3D90}"/>
            </c:ext>
          </c:extLst>
        </c:ser>
        <c:dLbls>
          <c:showLegendKey val="0"/>
          <c:showVal val="0"/>
          <c:showCatName val="0"/>
          <c:showSerName val="0"/>
          <c:showPercent val="0"/>
          <c:showBubbleSize val="0"/>
        </c:dLbls>
        <c:gapWidth val="150"/>
        <c:axId val="158900608"/>
        <c:axId val="15890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2FB-4FA7-9A8F-D359FF2B3D90}"/>
            </c:ext>
          </c:extLst>
        </c:ser>
        <c:dLbls>
          <c:showLegendKey val="0"/>
          <c:showVal val="0"/>
          <c:showCatName val="0"/>
          <c:showSerName val="0"/>
          <c:showPercent val="0"/>
          <c:showBubbleSize val="0"/>
        </c:dLbls>
        <c:marker val="1"/>
        <c:smooth val="0"/>
        <c:axId val="158900608"/>
        <c:axId val="158902528"/>
      </c:lineChart>
      <c:dateAx>
        <c:axId val="158900608"/>
        <c:scaling>
          <c:orientation val="minMax"/>
        </c:scaling>
        <c:delete val="1"/>
        <c:axPos val="b"/>
        <c:numFmt formatCode="ge" sourceLinked="1"/>
        <c:majorTickMark val="none"/>
        <c:minorTickMark val="none"/>
        <c:tickLblPos val="none"/>
        <c:crossAx val="158902528"/>
        <c:crosses val="autoZero"/>
        <c:auto val="1"/>
        <c:lblOffset val="100"/>
        <c:baseTimeUnit val="years"/>
      </c:dateAx>
      <c:valAx>
        <c:axId val="15890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0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97A-4D1E-84BD-64CE5B8DE35B}"/>
            </c:ext>
          </c:extLst>
        </c:ser>
        <c:dLbls>
          <c:showLegendKey val="0"/>
          <c:showVal val="0"/>
          <c:showCatName val="0"/>
          <c:showSerName val="0"/>
          <c:showPercent val="0"/>
          <c:showBubbleSize val="0"/>
        </c:dLbls>
        <c:gapWidth val="150"/>
        <c:axId val="159193728"/>
        <c:axId val="15919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97A-4D1E-84BD-64CE5B8DE35B}"/>
            </c:ext>
          </c:extLst>
        </c:ser>
        <c:dLbls>
          <c:showLegendKey val="0"/>
          <c:showVal val="0"/>
          <c:showCatName val="0"/>
          <c:showSerName val="0"/>
          <c:showPercent val="0"/>
          <c:showBubbleSize val="0"/>
        </c:dLbls>
        <c:marker val="1"/>
        <c:smooth val="0"/>
        <c:axId val="159193728"/>
        <c:axId val="159195904"/>
      </c:lineChart>
      <c:dateAx>
        <c:axId val="159193728"/>
        <c:scaling>
          <c:orientation val="minMax"/>
        </c:scaling>
        <c:delete val="1"/>
        <c:axPos val="b"/>
        <c:numFmt formatCode="ge" sourceLinked="1"/>
        <c:majorTickMark val="none"/>
        <c:minorTickMark val="none"/>
        <c:tickLblPos val="none"/>
        <c:crossAx val="159195904"/>
        <c:crosses val="autoZero"/>
        <c:auto val="1"/>
        <c:lblOffset val="100"/>
        <c:baseTimeUnit val="years"/>
      </c:dateAx>
      <c:valAx>
        <c:axId val="15919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19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CB4-48FD-98C4-966B03567460}"/>
            </c:ext>
          </c:extLst>
        </c:ser>
        <c:dLbls>
          <c:showLegendKey val="0"/>
          <c:showVal val="0"/>
          <c:showCatName val="0"/>
          <c:showSerName val="0"/>
          <c:showPercent val="0"/>
          <c:showBubbleSize val="0"/>
        </c:dLbls>
        <c:gapWidth val="150"/>
        <c:axId val="159210880"/>
        <c:axId val="15925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CB4-48FD-98C4-966B03567460}"/>
            </c:ext>
          </c:extLst>
        </c:ser>
        <c:dLbls>
          <c:showLegendKey val="0"/>
          <c:showVal val="0"/>
          <c:showCatName val="0"/>
          <c:showSerName val="0"/>
          <c:showPercent val="0"/>
          <c:showBubbleSize val="0"/>
        </c:dLbls>
        <c:marker val="1"/>
        <c:smooth val="0"/>
        <c:axId val="159210880"/>
        <c:axId val="159258112"/>
      </c:lineChart>
      <c:dateAx>
        <c:axId val="159210880"/>
        <c:scaling>
          <c:orientation val="minMax"/>
        </c:scaling>
        <c:delete val="1"/>
        <c:axPos val="b"/>
        <c:numFmt formatCode="ge" sourceLinked="1"/>
        <c:majorTickMark val="none"/>
        <c:minorTickMark val="none"/>
        <c:tickLblPos val="none"/>
        <c:crossAx val="159258112"/>
        <c:crosses val="autoZero"/>
        <c:auto val="1"/>
        <c:lblOffset val="100"/>
        <c:baseTimeUnit val="years"/>
      </c:dateAx>
      <c:valAx>
        <c:axId val="15925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2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1128.57</c:v>
                </c:pt>
                <c:pt idx="1">
                  <c:v>1187.73</c:v>
                </c:pt>
                <c:pt idx="2">
                  <c:v>1192.1400000000001</c:v>
                </c:pt>
                <c:pt idx="3">
                  <c:v>1208.83</c:v>
                </c:pt>
                <c:pt idx="4">
                  <c:v>1341</c:v>
                </c:pt>
              </c:numCache>
            </c:numRef>
          </c:val>
          <c:extLst xmlns:c16r2="http://schemas.microsoft.com/office/drawing/2015/06/chart">
            <c:ext xmlns:c16="http://schemas.microsoft.com/office/drawing/2014/chart" uri="{C3380CC4-5D6E-409C-BE32-E72D297353CC}">
              <c16:uniqueId val="{00000000-9568-4D0E-BC80-2A89BD2B304F}"/>
            </c:ext>
          </c:extLst>
        </c:ser>
        <c:dLbls>
          <c:showLegendKey val="0"/>
          <c:showVal val="0"/>
          <c:showCatName val="0"/>
          <c:showSerName val="0"/>
          <c:showPercent val="0"/>
          <c:showBubbleSize val="0"/>
        </c:dLbls>
        <c:gapWidth val="150"/>
        <c:axId val="159285248"/>
        <c:axId val="15928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9568-4D0E-BC80-2A89BD2B304F}"/>
            </c:ext>
          </c:extLst>
        </c:ser>
        <c:dLbls>
          <c:showLegendKey val="0"/>
          <c:showVal val="0"/>
          <c:showCatName val="0"/>
          <c:showSerName val="0"/>
          <c:showPercent val="0"/>
          <c:showBubbleSize val="0"/>
        </c:dLbls>
        <c:marker val="1"/>
        <c:smooth val="0"/>
        <c:axId val="159285248"/>
        <c:axId val="159287168"/>
      </c:lineChart>
      <c:dateAx>
        <c:axId val="159285248"/>
        <c:scaling>
          <c:orientation val="minMax"/>
        </c:scaling>
        <c:delete val="1"/>
        <c:axPos val="b"/>
        <c:numFmt formatCode="ge" sourceLinked="1"/>
        <c:majorTickMark val="none"/>
        <c:minorTickMark val="none"/>
        <c:tickLblPos val="none"/>
        <c:crossAx val="159287168"/>
        <c:crosses val="autoZero"/>
        <c:auto val="1"/>
        <c:lblOffset val="100"/>
        <c:baseTimeUnit val="years"/>
      </c:dateAx>
      <c:valAx>
        <c:axId val="15928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28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64.239999999999995</c:v>
                </c:pt>
                <c:pt idx="1">
                  <c:v>63.63</c:v>
                </c:pt>
                <c:pt idx="2">
                  <c:v>66.040000000000006</c:v>
                </c:pt>
                <c:pt idx="3">
                  <c:v>65.540000000000006</c:v>
                </c:pt>
                <c:pt idx="4">
                  <c:v>58.53</c:v>
                </c:pt>
              </c:numCache>
            </c:numRef>
          </c:val>
          <c:extLst xmlns:c16r2="http://schemas.microsoft.com/office/drawing/2015/06/chart">
            <c:ext xmlns:c16="http://schemas.microsoft.com/office/drawing/2014/chart" uri="{C3380CC4-5D6E-409C-BE32-E72D297353CC}">
              <c16:uniqueId val="{00000000-4477-40FF-BADC-C4849C776213}"/>
            </c:ext>
          </c:extLst>
        </c:ser>
        <c:dLbls>
          <c:showLegendKey val="0"/>
          <c:showVal val="0"/>
          <c:showCatName val="0"/>
          <c:showSerName val="0"/>
          <c:showPercent val="0"/>
          <c:showBubbleSize val="0"/>
        </c:dLbls>
        <c:gapWidth val="150"/>
        <c:axId val="159312512"/>
        <c:axId val="160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4477-40FF-BADC-C4849C776213}"/>
            </c:ext>
          </c:extLst>
        </c:ser>
        <c:dLbls>
          <c:showLegendKey val="0"/>
          <c:showVal val="0"/>
          <c:showCatName val="0"/>
          <c:showSerName val="0"/>
          <c:showPercent val="0"/>
          <c:showBubbleSize val="0"/>
        </c:dLbls>
        <c:marker val="1"/>
        <c:smooth val="0"/>
        <c:axId val="159312512"/>
        <c:axId val="160432896"/>
      </c:lineChart>
      <c:dateAx>
        <c:axId val="159312512"/>
        <c:scaling>
          <c:orientation val="minMax"/>
        </c:scaling>
        <c:delete val="1"/>
        <c:axPos val="b"/>
        <c:numFmt formatCode="ge" sourceLinked="1"/>
        <c:majorTickMark val="none"/>
        <c:minorTickMark val="none"/>
        <c:tickLblPos val="none"/>
        <c:crossAx val="160432896"/>
        <c:crosses val="autoZero"/>
        <c:auto val="1"/>
        <c:lblOffset val="100"/>
        <c:baseTimeUnit val="years"/>
      </c:dateAx>
      <c:valAx>
        <c:axId val="16043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31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175.44</c:v>
                </c:pt>
                <c:pt idx="1">
                  <c:v>185.26</c:v>
                </c:pt>
                <c:pt idx="2">
                  <c:v>178.39</c:v>
                </c:pt>
                <c:pt idx="3">
                  <c:v>174.36</c:v>
                </c:pt>
                <c:pt idx="4">
                  <c:v>198.97</c:v>
                </c:pt>
              </c:numCache>
            </c:numRef>
          </c:val>
          <c:extLst xmlns:c16r2="http://schemas.microsoft.com/office/drawing/2015/06/chart">
            <c:ext xmlns:c16="http://schemas.microsoft.com/office/drawing/2014/chart" uri="{C3380CC4-5D6E-409C-BE32-E72D297353CC}">
              <c16:uniqueId val="{00000000-BF57-42F2-86F8-F9E1DC8DCD84}"/>
            </c:ext>
          </c:extLst>
        </c:ser>
        <c:dLbls>
          <c:showLegendKey val="0"/>
          <c:showVal val="0"/>
          <c:showCatName val="0"/>
          <c:showSerName val="0"/>
          <c:showPercent val="0"/>
          <c:showBubbleSize val="0"/>
        </c:dLbls>
        <c:gapWidth val="150"/>
        <c:axId val="160467584"/>
        <c:axId val="16047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BF57-42F2-86F8-F9E1DC8DCD84}"/>
            </c:ext>
          </c:extLst>
        </c:ser>
        <c:dLbls>
          <c:showLegendKey val="0"/>
          <c:showVal val="0"/>
          <c:showCatName val="0"/>
          <c:showSerName val="0"/>
          <c:showPercent val="0"/>
          <c:showBubbleSize val="0"/>
        </c:dLbls>
        <c:marker val="1"/>
        <c:smooth val="0"/>
        <c:axId val="160467584"/>
        <c:axId val="160477952"/>
      </c:lineChart>
      <c:dateAx>
        <c:axId val="160467584"/>
        <c:scaling>
          <c:orientation val="minMax"/>
        </c:scaling>
        <c:delete val="1"/>
        <c:axPos val="b"/>
        <c:numFmt formatCode="ge" sourceLinked="1"/>
        <c:majorTickMark val="none"/>
        <c:minorTickMark val="none"/>
        <c:tickLblPos val="none"/>
        <c:crossAx val="160477952"/>
        <c:crosses val="autoZero"/>
        <c:auto val="1"/>
        <c:lblOffset val="100"/>
        <c:baseTimeUnit val="years"/>
      </c:dateAx>
      <c:valAx>
        <c:axId val="16047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46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東洋町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2555</v>
      </c>
      <c r="AM8" s="66"/>
      <c r="AN8" s="66"/>
      <c r="AO8" s="66"/>
      <c r="AP8" s="66"/>
      <c r="AQ8" s="66"/>
      <c r="AR8" s="66"/>
      <c r="AS8" s="66"/>
      <c r="AT8" s="65">
        <f>データ!$S$6</f>
        <v>74.06</v>
      </c>
      <c r="AU8" s="65"/>
      <c r="AV8" s="65"/>
      <c r="AW8" s="65"/>
      <c r="AX8" s="65"/>
      <c r="AY8" s="65"/>
      <c r="AZ8" s="65"/>
      <c r="BA8" s="65"/>
      <c r="BB8" s="65">
        <f>データ!$T$6</f>
        <v>34.5</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95.94</v>
      </c>
      <c r="Q10" s="65"/>
      <c r="R10" s="65"/>
      <c r="S10" s="65"/>
      <c r="T10" s="65"/>
      <c r="U10" s="65"/>
      <c r="V10" s="65"/>
      <c r="W10" s="66">
        <f>データ!$Q$6</f>
        <v>1950</v>
      </c>
      <c r="X10" s="66"/>
      <c r="Y10" s="66"/>
      <c r="Z10" s="66"/>
      <c r="AA10" s="66"/>
      <c r="AB10" s="66"/>
      <c r="AC10" s="66"/>
      <c r="AD10" s="2"/>
      <c r="AE10" s="2"/>
      <c r="AF10" s="2"/>
      <c r="AG10" s="2"/>
      <c r="AH10" s="2"/>
      <c r="AI10" s="2"/>
      <c r="AJ10" s="2"/>
      <c r="AK10" s="2"/>
      <c r="AL10" s="66">
        <f>データ!$U$6</f>
        <v>2411</v>
      </c>
      <c r="AM10" s="66"/>
      <c r="AN10" s="66"/>
      <c r="AO10" s="66"/>
      <c r="AP10" s="66"/>
      <c r="AQ10" s="66"/>
      <c r="AR10" s="66"/>
      <c r="AS10" s="66"/>
      <c r="AT10" s="65">
        <f>データ!$V$6</f>
        <v>2.4</v>
      </c>
      <c r="AU10" s="65"/>
      <c r="AV10" s="65"/>
      <c r="AW10" s="65"/>
      <c r="AX10" s="65"/>
      <c r="AY10" s="65"/>
      <c r="AZ10" s="65"/>
      <c r="BA10" s="65"/>
      <c r="BB10" s="65">
        <f>データ!$W$6</f>
        <v>1004.58</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Ogacg8Ad/eriZ74bT8fqccuvbwAPKMRK2J794VFGHKEoa428xVdLMUj2ADtw9HMLTlCtWAqCSHYNTX/yGApqYQ==" saltValue="dcVx4ZLRuambrWaaGGPe9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393011</v>
      </c>
      <c r="D6" s="33">
        <f t="shared" si="3"/>
        <v>47</v>
      </c>
      <c r="E6" s="33">
        <f t="shared" si="3"/>
        <v>1</v>
      </c>
      <c r="F6" s="33">
        <f t="shared" si="3"/>
        <v>0</v>
      </c>
      <c r="G6" s="33">
        <f t="shared" si="3"/>
        <v>0</v>
      </c>
      <c r="H6" s="33" t="str">
        <f t="shared" si="3"/>
        <v>高知県　東洋町</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95.94</v>
      </c>
      <c r="Q6" s="34">
        <f t="shared" si="3"/>
        <v>1950</v>
      </c>
      <c r="R6" s="34">
        <f t="shared" si="3"/>
        <v>2555</v>
      </c>
      <c r="S6" s="34">
        <f t="shared" si="3"/>
        <v>74.06</v>
      </c>
      <c r="T6" s="34">
        <f t="shared" si="3"/>
        <v>34.5</v>
      </c>
      <c r="U6" s="34">
        <f t="shared" si="3"/>
        <v>2411</v>
      </c>
      <c r="V6" s="34">
        <f t="shared" si="3"/>
        <v>2.4</v>
      </c>
      <c r="W6" s="34">
        <f t="shared" si="3"/>
        <v>1004.58</v>
      </c>
      <c r="X6" s="35">
        <f>IF(X7="",NA(),X7)</f>
        <v>72.900000000000006</v>
      </c>
      <c r="Y6" s="35">
        <f t="shared" ref="Y6:AG6" si="4">IF(Y7="",NA(),Y7)</f>
        <v>72.05</v>
      </c>
      <c r="Z6" s="35">
        <f t="shared" si="4"/>
        <v>74.12</v>
      </c>
      <c r="AA6" s="35">
        <f t="shared" si="4"/>
        <v>73.260000000000005</v>
      </c>
      <c r="AB6" s="35">
        <f t="shared" si="4"/>
        <v>67.180000000000007</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1128.57</v>
      </c>
      <c r="BF6" s="35">
        <f t="shared" ref="BF6:BN6" si="7">IF(BF7="",NA(),BF7)</f>
        <v>1187.73</v>
      </c>
      <c r="BG6" s="35">
        <f t="shared" si="7"/>
        <v>1192.1400000000001</v>
      </c>
      <c r="BH6" s="35">
        <f t="shared" si="7"/>
        <v>1208.83</v>
      </c>
      <c r="BI6" s="35">
        <f t="shared" si="7"/>
        <v>1341</v>
      </c>
      <c r="BJ6" s="35">
        <f t="shared" si="7"/>
        <v>1113.76</v>
      </c>
      <c r="BK6" s="35">
        <f t="shared" si="7"/>
        <v>1125.69</v>
      </c>
      <c r="BL6" s="35">
        <f t="shared" si="7"/>
        <v>1134.67</v>
      </c>
      <c r="BM6" s="35">
        <f t="shared" si="7"/>
        <v>1144.79</v>
      </c>
      <c r="BN6" s="35">
        <f t="shared" si="7"/>
        <v>1061.58</v>
      </c>
      <c r="BO6" s="34" t="str">
        <f>IF(BO7="","",IF(BO7="-","【-】","【"&amp;SUBSTITUTE(TEXT(BO7,"#,##0.00"),"-","△")&amp;"】"))</f>
        <v>【1,141.75】</v>
      </c>
      <c r="BP6" s="35">
        <f>IF(BP7="",NA(),BP7)</f>
        <v>64.239999999999995</v>
      </c>
      <c r="BQ6" s="35">
        <f t="shared" ref="BQ6:BY6" si="8">IF(BQ7="",NA(),BQ7)</f>
        <v>63.63</v>
      </c>
      <c r="BR6" s="35">
        <f t="shared" si="8"/>
        <v>66.040000000000006</v>
      </c>
      <c r="BS6" s="35">
        <f t="shared" si="8"/>
        <v>65.540000000000006</v>
      </c>
      <c r="BT6" s="35">
        <f t="shared" si="8"/>
        <v>58.53</v>
      </c>
      <c r="BU6" s="35">
        <f t="shared" si="8"/>
        <v>34.25</v>
      </c>
      <c r="BV6" s="35">
        <f t="shared" si="8"/>
        <v>46.48</v>
      </c>
      <c r="BW6" s="35">
        <f t="shared" si="8"/>
        <v>40.6</v>
      </c>
      <c r="BX6" s="35">
        <f t="shared" si="8"/>
        <v>56.04</v>
      </c>
      <c r="BY6" s="35">
        <f t="shared" si="8"/>
        <v>58.52</v>
      </c>
      <c r="BZ6" s="34" t="str">
        <f>IF(BZ7="","",IF(BZ7="-","【-】","【"&amp;SUBSTITUTE(TEXT(BZ7,"#,##0.00"),"-","△")&amp;"】"))</f>
        <v>【54.93】</v>
      </c>
      <c r="CA6" s="35">
        <f>IF(CA7="",NA(),CA7)</f>
        <v>175.44</v>
      </c>
      <c r="CB6" s="35">
        <f t="shared" ref="CB6:CJ6" si="9">IF(CB7="",NA(),CB7)</f>
        <v>185.26</v>
      </c>
      <c r="CC6" s="35">
        <f t="shared" si="9"/>
        <v>178.39</v>
      </c>
      <c r="CD6" s="35">
        <f t="shared" si="9"/>
        <v>174.36</v>
      </c>
      <c r="CE6" s="35">
        <f t="shared" si="9"/>
        <v>198.97</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69.760000000000005</v>
      </c>
      <c r="CM6" s="35">
        <f t="shared" ref="CM6:CU6" si="10">IF(CM7="",NA(),CM7)</f>
        <v>73.069999999999993</v>
      </c>
      <c r="CN6" s="35">
        <f t="shared" si="10"/>
        <v>76.62</v>
      </c>
      <c r="CO6" s="35">
        <f t="shared" si="10"/>
        <v>62.13</v>
      </c>
      <c r="CP6" s="35">
        <f t="shared" si="10"/>
        <v>63.15</v>
      </c>
      <c r="CQ6" s="35">
        <f t="shared" si="10"/>
        <v>57.55</v>
      </c>
      <c r="CR6" s="35">
        <f t="shared" si="10"/>
        <v>57.43</v>
      </c>
      <c r="CS6" s="35">
        <f t="shared" si="10"/>
        <v>57.29</v>
      </c>
      <c r="CT6" s="35">
        <f t="shared" si="10"/>
        <v>55.9</v>
      </c>
      <c r="CU6" s="35">
        <f t="shared" si="10"/>
        <v>57.3</v>
      </c>
      <c r="CV6" s="34" t="str">
        <f>IF(CV7="","",IF(CV7="-","【-】","【"&amp;SUBSTITUTE(TEXT(CV7,"#,##0.00"),"-","△")&amp;"】"))</f>
        <v>【56.91】</v>
      </c>
      <c r="CW6" s="35">
        <f>IF(CW7="",NA(),CW7)</f>
        <v>72.11</v>
      </c>
      <c r="CX6" s="35">
        <f t="shared" ref="CX6:DF6" si="11">IF(CX7="",NA(),CX7)</f>
        <v>64.52</v>
      </c>
      <c r="CY6" s="35">
        <f t="shared" si="11"/>
        <v>61.18</v>
      </c>
      <c r="CZ6" s="35">
        <f t="shared" si="11"/>
        <v>52.24</v>
      </c>
      <c r="DA6" s="35">
        <f t="shared" si="11"/>
        <v>48.81</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5">
        <f t="shared" ref="EE6:EM6" si="14">IF(EE7="",NA(),EE7)</f>
        <v>1.89</v>
      </c>
      <c r="EF6" s="34">
        <f t="shared" si="14"/>
        <v>0</v>
      </c>
      <c r="EG6" s="34">
        <f t="shared" si="14"/>
        <v>0</v>
      </c>
      <c r="EH6" s="35">
        <f t="shared" si="14"/>
        <v>4.42</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15">
      <c r="A7" s="28"/>
      <c r="B7" s="37">
        <v>2017</v>
      </c>
      <c r="C7" s="37">
        <v>393011</v>
      </c>
      <c r="D7" s="37">
        <v>47</v>
      </c>
      <c r="E7" s="37">
        <v>1</v>
      </c>
      <c r="F7" s="37">
        <v>0</v>
      </c>
      <c r="G7" s="37">
        <v>0</v>
      </c>
      <c r="H7" s="37" t="s">
        <v>108</v>
      </c>
      <c r="I7" s="37" t="s">
        <v>109</v>
      </c>
      <c r="J7" s="37" t="s">
        <v>110</v>
      </c>
      <c r="K7" s="37" t="s">
        <v>111</v>
      </c>
      <c r="L7" s="37" t="s">
        <v>112</v>
      </c>
      <c r="M7" s="37" t="s">
        <v>113</v>
      </c>
      <c r="N7" s="38" t="s">
        <v>114</v>
      </c>
      <c r="O7" s="38" t="s">
        <v>115</v>
      </c>
      <c r="P7" s="38">
        <v>95.94</v>
      </c>
      <c r="Q7" s="38">
        <v>1950</v>
      </c>
      <c r="R7" s="38">
        <v>2555</v>
      </c>
      <c r="S7" s="38">
        <v>74.06</v>
      </c>
      <c r="T7" s="38">
        <v>34.5</v>
      </c>
      <c r="U7" s="38">
        <v>2411</v>
      </c>
      <c r="V7" s="38">
        <v>2.4</v>
      </c>
      <c r="W7" s="38">
        <v>1004.58</v>
      </c>
      <c r="X7" s="38">
        <v>72.900000000000006</v>
      </c>
      <c r="Y7" s="38">
        <v>72.05</v>
      </c>
      <c r="Z7" s="38">
        <v>74.12</v>
      </c>
      <c r="AA7" s="38">
        <v>73.260000000000005</v>
      </c>
      <c r="AB7" s="38">
        <v>67.180000000000007</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1128.57</v>
      </c>
      <c r="BF7" s="38">
        <v>1187.73</v>
      </c>
      <c r="BG7" s="38">
        <v>1192.1400000000001</v>
      </c>
      <c r="BH7" s="38">
        <v>1208.83</v>
      </c>
      <c r="BI7" s="38">
        <v>1341</v>
      </c>
      <c r="BJ7" s="38">
        <v>1113.76</v>
      </c>
      <c r="BK7" s="38">
        <v>1125.69</v>
      </c>
      <c r="BL7" s="38">
        <v>1134.67</v>
      </c>
      <c r="BM7" s="38">
        <v>1144.79</v>
      </c>
      <c r="BN7" s="38">
        <v>1061.58</v>
      </c>
      <c r="BO7" s="38">
        <v>1141.75</v>
      </c>
      <c r="BP7" s="38">
        <v>64.239999999999995</v>
      </c>
      <c r="BQ7" s="38">
        <v>63.63</v>
      </c>
      <c r="BR7" s="38">
        <v>66.040000000000006</v>
      </c>
      <c r="BS7" s="38">
        <v>65.540000000000006</v>
      </c>
      <c r="BT7" s="38">
        <v>58.53</v>
      </c>
      <c r="BU7" s="38">
        <v>34.25</v>
      </c>
      <c r="BV7" s="38">
        <v>46.48</v>
      </c>
      <c r="BW7" s="38">
        <v>40.6</v>
      </c>
      <c r="BX7" s="38">
        <v>56.04</v>
      </c>
      <c r="BY7" s="38">
        <v>58.52</v>
      </c>
      <c r="BZ7" s="38">
        <v>54.93</v>
      </c>
      <c r="CA7" s="38">
        <v>175.44</v>
      </c>
      <c r="CB7" s="38">
        <v>185.26</v>
      </c>
      <c r="CC7" s="38">
        <v>178.39</v>
      </c>
      <c r="CD7" s="38">
        <v>174.36</v>
      </c>
      <c r="CE7" s="38">
        <v>198.97</v>
      </c>
      <c r="CF7" s="38">
        <v>501.18</v>
      </c>
      <c r="CG7" s="38">
        <v>376.61</v>
      </c>
      <c r="CH7" s="38">
        <v>440.03</v>
      </c>
      <c r="CI7" s="38">
        <v>304.35000000000002</v>
      </c>
      <c r="CJ7" s="38">
        <v>296.3</v>
      </c>
      <c r="CK7" s="38">
        <v>292.18</v>
      </c>
      <c r="CL7" s="38">
        <v>69.760000000000005</v>
      </c>
      <c r="CM7" s="38">
        <v>73.069999999999993</v>
      </c>
      <c r="CN7" s="38">
        <v>76.62</v>
      </c>
      <c r="CO7" s="38">
        <v>62.13</v>
      </c>
      <c r="CP7" s="38">
        <v>63.15</v>
      </c>
      <c r="CQ7" s="38">
        <v>57.55</v>
      </c>
      <c r="CR7" s="38">
        <v>57.43</v>
      </c>
      <c r="CS7" s="38">
        <v>57.29</v>
      </c>
      <c r="CT7" s="38">
        <v>55.9</v>
      </c>
      <c r="CU7" s="38">
        <v>57.3</v>
      </c>
      <c r="CV7" s="38">
        <v>56.91</v>
      </c>
      <c r="CW7" s="38">
        <v>72.11</v>
      </c>
      <c r="CX7" s="38">
        <v>64.52</v>
      </c>
      <c r="CY7" s="38">
        <v>61.18</v>
      </c>
      <c r="CZ7" s="38">
        <v>52.24</v>
      </c>
      <c r="DA7" s="38">
        <v>48.81</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1.89</v>
      </c>
      <c r="EF7" s="38">
        <v>0</v>
      </c>
      <c r="EG7" s="38">
        <v>0</v>
      </c>
      <c r="EH7" s="38">
        <v>4.42</v>
      </c>
      <c r="EI7" s="38">
        <v>0.8</v>
      </c>
      <c r="EJ7" s="38">
        <v>0.69</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2018-12-03T08:45:23Z</dcterms:created>
  <dcterms:modified xsi:type="dcterms:W3CDTF">2019-02-08T01:48:03Z</dcterms:modified>
  <cp:category/>
</cp:coreProperties>
</file>