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\Share\経済\23　簡水特会\H30簡水\99調査\公営企業\経営比較分析表\"/>
    </mc:Choice>
  </mc:AlternateContent>
  <workbookProtection workbookAlgorithmName="SHA-512" workbookHashValue="RXt2gAh41/kIqxs9oVLnIKHMMyEgpXqzJErOJMUYJSjSkjOhE84Hz/dBWwfDh9OBYo9Jg6icpT93rUiqVqOeAQ==" workbookSaltValue="Exj1sII8VnfclJtMp597qg==" workbookSpinCount="100000" lockStructure="1"/>
  <bookViews>
    <workbookView xWindow="0" yWindow="0" windowWidth="20490" windowHeight="748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<sst xmlns="http://schemas.openxmlformats.org/spreadsheetml/2006/main" count="237" uniqueCount="124">
  <si>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</si>
  <si>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</si>
  <si>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</si>
  <si>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</si>
  <si>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</si>
  <si>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</si>
  <si>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</si>
  <si>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</si>
  <si>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</si>
  <si>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</si>
  <si>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</si>
  <si>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</si>
  <si>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</si>
  <si>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</si>
  <si>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</si>
  <si>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</si>
  <si>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</si>
  <si>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</si>
  <si>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</si>
  <si>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</si>
  <si>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</si>
  <si>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</si>
  <si>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</si>
  <si>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</si>
  <si>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</si>
  <si>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</si>
  <si>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</si>
  <si>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</si>
  <si>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</si>
  <si>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</si>
  <si>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</si>
  <si>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</si>
  <si>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</si>
  <si>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</si>
  <si>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</si>
  <si>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</si>
  <si>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</si>
  <si>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</si>
  <si>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</si>
  <si>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</si>
  <si>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</si>
  <si>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</si>
  <si>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</si>
  <si>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</si>
  <si>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</si>
  <si>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</si>
  <si>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</si>
  <si>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</si>
  <si>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</si>
  <si>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</si>
  <si>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</si>
  <si>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</si>
  <si>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</si>
  <si>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</si>
  <si>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</si>
  <si>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</si>
  <si>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</si>
  <si>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</si>
  <si>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</si>
  <si>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</si>
  <si>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</si>
  <si>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</si>
  <si>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</si>
  <si>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</si>
  <si>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</si>
  <si>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</si>
  <si>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</si>
  <si>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</si>
  <si>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</si>
  <si>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</si>
  <si>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</si>
  <si>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</si>
  <si>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</si>
  <si>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</si>
  <si>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</si>
  <si>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</si>
  <si>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</si>
  <si>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</si>
  <si>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</si>
  <si>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</si>
  <si>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</si>
  <si>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</si>
  <si>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</si>
  <si>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</si>
  <si>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</si>
  <si>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</si>
  <si>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</si>
  <si>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</si>
  <si>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</si>
  <si>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</si>
  <si>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</si>
  <si>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</si>
  <si>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</si>
  <si>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</si>
  <si>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</si>
  <si>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</si>
  <si>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</si>
  <si>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</si>
  <si>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</si>
  <si>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</si>
  <si>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</si>
  <si>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</si>
  <si>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</si>
  <si>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</si>
  <si>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</si>
  <si>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</si>
  <si>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</si>
  <si>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</si>
  <si>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安田町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</si>
  <si>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</si>
  <si>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</si>
  <si>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</si>
  <si>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</si>
  <si>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</si>
  <si>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</si>
  <si>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</si>
  <si>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</si>
  <si>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</si>
  <si>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</si>
  <si>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</si>
  <si>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</si>
  <si>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管路更新については、国及び県の補助金等を活用し、老朽化した管路の更新、耐震化を積極的に進めている。</t>
    <phoneticPr fontId="4"/>
  </si>
  <si>
    <t>赤字経営となっており、これから先についても人口減等の影響により、経営は苦しいものと考えられる。そのため、料金設定の見直し、有収率の向上等の取組みにより、事業の継続性を高めていく必要がある。</t>
    <phoneticPr fontId="4"/>
  </si>
  <si>
    <t>①収益的収支比率が100％を下回る。
④企業債残高給水収益比率が上がっている。
⑤料金回収率も下がってきている。
⑦施設利用率が低い（人口減）
⑧有収率が低い。
　赤字運営となっており、施設を通して給水される水量が利益に結びついていない。健全経営のため、水道料金見直し検討や回収率の向上、有収率が低い原因（漏水等）の解消等により収益率を増加する必要がある。
　企業債残高比率については、施設の更新・耐震化により、地方債残高比率が増加している。</t>
    <rPh sb="20" eb="22">
      <t>キギョウ</t>
    </rPh>
    <rPh sb="22" eb="23">
      <t>サイ</t>
    </rPh>
    <rPh sb="23" eb="25">
      <t>ザンダカ</t>
    </rPh>
    <rPh sb="25" eb="27">
      <t>キュウスイ</t>
    </rPh>
    <rPh sb="27" eb="29">
      <t>シュウエキ</t>
    </rPh>
    <rPh sb="29" eb="31">
      <t>ヒリツ</t>
    </rPh>
    <rPh sb="32" eb="33">
      <t>ア</t>
    </rPh>
    <rPh sb="84" eb="86">
      <t>ウンエイ</t>
    </rPh>
    <rPh sb="164" eb="166">
      <t>シュウエキ</t>
    </rPh>
    <rPh sb="166" eb="167">
      <t>リツ</t>
    </rPh>
    <rPh sb="168" eb="170">
      <t>ゾウカ</t>
    </rPh>
    <rPh sb="180" eb="182">
      <t>キギョウ</t>
    </rPh>
    <rPh sb="182" eb="183">
      <t>サイ</t>
    </rPh>
    <rPh sb="183" eb="185">
      <t>ザンダカ</t>
    </rPh>
    <rPh sb="185" eb="187">
      <t>ヒリツ</t>
    </rPh>
    <rPh sb="193" eb="195">
      <t>シセツ</t>
    </rPh>
    <rPh sb="196" eb="198">
      <t>コウシン</t>
    </rPh>
    <rPh sb="214" eb="216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</si>
</sst>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1.61</c:v>
                </c:pt>
                <c:pt idx="1">
                  <c:v>0.35</c:v>
                </c:pt>
                <c:pt idx="2">
                  <c:v>3.77</c:v>
                </c:pt>
                <c:pt idx="3">
                  <c:v>3.84</c:v>
                </c:pt>
                <c:pt idx="4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4-4256-AA43-18C6E656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</c:v>
                </c:pt>
                <c:pt idx="1">
                  <c:v>0.69</c:v>
                </c:pt>
                <c:pt idx="2">
                  <c:v>0.65</c:v>
                </c:pt>
                <c:pt idx="3">
                  <c:v>0.53</c:v>
                </c:pt>
                <c:pt idx="4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4-4256-AA43-18C6E656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42.55</c:v>
                </c:pt>
                <c:pt idx="1">
                  <c:v>42.43</c:v>
                </c:pt>
                <c:pt idx="2">
                  <c:v>38.07</c:v>
                </c:pt>
                <c:pt idx="3">
                  <c:v>38.75</c:v>
                </c:pt>
                <c:pt idx="4">
                  <c:v>36.22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F-43A4-B729-6AA23FE56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57.55</c:v>
                </c:pt>
                <c:pt idx="1">
                  <c:v>57.43</c:v>
                </c:pt>
                <c:pt idx="2">
                  <c:v>57.29</c:v>
                </c:pt>
                <c:pt idx="3">
                  <c:v>55.9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F-43A4-B729-6AA23FE56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50.41</c:v>
                </c:pt>
                <c:pt idx="1">
                  <c:v>47.62</c:v>
                </c:pt>
                <c:pt idx="2">
                  <c:v>52.21</c:v>
                </c:pt>
                <c:pt idx="3">
                  <c:v>53.41</c:v>
                </c:pt>
                <c:pt idx="4">
                  <c:v>53.07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4-4EC2-8BE2-830C9167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74.14</c:v>
                </c:pt>
                <c:pt idx="1">
                  <c:v>73.83</c:v>
                </c:pt>
                <c:pt idx="2">
                  <c:v>73.69</c:v>
                </c:pt>
                <c:pt idx="3">
                  <c:v>73.28</c:v>
                </c:pt>
                <c:pt idx="4">
                  <c:v>72.42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4-4EC2-8BE2-830C9167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83.44</c:v>
                </c:pt>
                <c:pt idx="1">
                  <c:v>77.02</c:v>
                </c:pt>
                <c:pt idx="2">
                  <c:v>72.44</c:v>
                </c:pt>
                <c:pt idx="3">
                  <c:v>81.87</c:v>
                </c:pt>
                <c:pt idx="4">
                  <c:v>66.09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5-4B21-90E4-042081C7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76.09</c:v>
                </c:pt>
                <c:pt idx="1">
                  <c:v>75.87</c:v>
                </c:pt>
                <c:pt idx="2">
                  <c:v>76.27</c:v>
                </c:pt>
                <c:pt idx="3">
                  <c:v>77.56</c:v>
                </c:pt>
                <c:pt idx="4">
                  <c:v>78.510000000000005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5-4B21-90E4-042081C7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4-4D8F-BD57-E0780F19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4-4D8F-BD57-E0780F19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8-49D6-AF82-F4C591AE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8-49D6-AF82-F4C591AE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C-40F9-A4BB-DA29BD9D3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C-40F9-A4BB-DA29BD9D3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1-4BB7-9038-4F64E966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1-4BB7-9038-4F64E966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1135.31</c:v>
                </c:pt>
                <c:pt idx="1">
                  <c:v>1170.0899999999999</c:v>
                </c:pt>
                <c:pt idx="2">
                  <c:v>1232.22</c:v>
                </c:pt>
                <c:pt idx="3">
                  <c:v>1307.3499999999999</c:v>
                </c:pt>
                <c:pt idx="4">
                  <c:v>1663.81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0-4CDB-B71D-E6C96DA2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1113.76</c:v>
                </c:pt>
                <c:pt idx="1">
                  <c:v>1125.69</c:v>
                </c:pt>
                <c:pt idx="2">
                  <c:v>1134.67</c:v>
                </c:pt>
                <c:pt idx="3">
                  <c:v>1144.79</c:v>
                </c:pt>
                <c:pt idx="4">
                  <c:v>1061.58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0-4CDB-B71D-E6C96DA2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70.63</c:v>
                </c:pt>
                <c:pt idx="1">
                  <c:v>65.13</c:v>
                </c:pt>
                <c:pt idx="2">
                  <c:v>63.37</c:v>
                </c:pt>
                <c:pt idx="3">
                  <c:v>53.59</c:v>
                </c:pt>
                <c:pt idx="4">
                  <c:v>53.95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8-441F-9FEA-44BDAC2F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34.25</c:v>
                </c:pt>
                <c:pt idx="1">
                  <c:v>46.48</c:v>
                </c:pt>
                <c:pt idx="2">
                  <c:v>40.6</c:v>
                </c:pt>
                <c:pt idx="3">
                  <c:v>56.04</c:v>
                </c:pt>
                <c:pt idx="4">
                  <c:v>58.52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8-441F-9FEA-44BDAC2F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134.61000000000001</c:v>
                </c:pt>
                <c:pt idx="1">
                  <c:v>149.63999999999999</c:v>
                </c:pt>
                <c:pt idx="2">
                  <c:v>153.41999999999999</c:v>
                </c:pt>
                <c:pt idx="3">
                  <c:v>180.61</c:v>
                </c:pt>
                <c:pt idx="4">
                  <c:v>182.19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6-465C-8EC1-3A4983EF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501.18</c:v>
                </c:pt>
                <c:pt idx="1">
                  <c:v>376.61</c:v>
                </c:pt>
                <c:pt idx="2">
                  <c:v>440.03</c:v>
                </c:pt>
                <c:pt idx="3">
                  <c:v>304.35000000000002</c:v>
                </c:pt>
                <c:pt idx="4">
                  <c:v>296.3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6-465C-8EC1-3A4983EF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0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高知県　安田町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1" t="s">
        <v>1</v>
      </c>
      <c r="C7" s="71"/>
      <c r="D7" s="71"/>
      <c r="E7" s="71"/>
      <c r="F7" s="71"/>
      <c r="G7" s="71"/>
      <c r="H7" s="71"/>
      <c r="I7" s="71" t="s">
        <v>2</v>
      </c>
      <c r="J7" s="71"/>
      <c r="K7" s="71"/>
      <c r="L7" s="71"/>
      <c r="M7" s="71"/>
      <c r="N7" s="71"/>
      <c r="O7" s="71"/>
      <c r="P7" s="71" t="s">
        <v>3</v>
      </c>
      <c r="Q7" s="71"/>
      <c r="R7" s="71"/>
      <c r="S7" s="71"/>
      <c r="T7" s="71"/>
      <c r="U7" s="71"/>
      <c r="V7" s="71"/>
      <c r="W7" s="71" t="s">
        <v>4</v>
      </c>
      <c r="X7" s="71"/>
      <c r="Y7" s="71"/>
      <c r="Z7" s="71"/>
      <c r="AA7" s="71"/>
      <c r="AB7" s="71"/>
      <c r="AC7" s="71"/>
      <c r="AD7" s="71" t="s">
        <v>5</v>
      </c>
      <c r="AE7" s="71"/>
      <c r="AF7" s="71"/>
      <c r="AG7" s="71"/>
      <c r="AH7" s="71"/>
      <c r="AI7" s="71"/>
      <c r="AJ7" s="71"/>
      <c r="AK7" s="2"/>
      <c r="AL7" s="71" t="s">
        <v>6</v>
      </c>
      <c r="AM7" s="71"/>
      <c r="AN7" s="71"/>
      <c r="AO7" s="71"/>
      <c r="AP7" s="71"/>
      <c r="AQ7" s="71"/>
      <c r="AR7" s="71"/>
      <c r="AS7" s="71"/>
      <c r="AT7" s="71" t="s">
        <v>7</v>
      </c>
      <c r="AU7" s="71"/>
      <c r="AV7" s="71"/>
      <c r="AW7" s="71"/>
      <c r="AX7" s="71"/>
      <c r="AY7" s="71"/>
      <c r="AZ7" s="71"/>
      <c r="BA7" s="71"/>
      <c r="BB7" s="71" t="s">
        <v>8</v>
      </c>
      <c r="BC7" s="71"/>
      <c r="BD7" s="71"/>
      <c r="BE7" s="71"/>
      <c r="BF7" s="71"/>
      <c r="BG7" s="71"/>
      <c r="BH7" s="71"/>
      <c r="BI7" s="71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データ!$I$6</f>
        <v>法非適用</v>
      </c>
      <c r="C8" s="72"/>
      <c r="D8" s="72"/>
      <c r="E8" s="72"/>
      <c r="F8" s="72"/>
      <c r="G8" s="72"/>
      <c r="H8" s="72"/>
      <c r="I8" s="72" t="str">
        <f>データ!$J$6</f>
        <v>水道事業</v>
      </c>
      <c r="J8" s="72"/>
      <c r="K8" s="72"/>
      <c r="L8" s="72"/>
      <c r="M8" s="72"/>
      <c r="N8" s="72"/>
      <c r="O8" s="72"/>
      <c r="P8" s="72" t="str">
        <f>データ!$K$6</f>
        <v>簡易水道事業</v>
      </c>
      <c r="Q8" s="72"/>
      <c r="R8" s="72"/>
      <c r="S8" s="72"/>
      <c r="T8" s="72"/>
      <c r="U8" s="72"/>
      <c r="V8" s="72"/>
      <c r="W8" s="72" t="str">
        <f>データ!$L$6</f>
        <v>D3</v>
      </c>
      <c r="X8" s="72"/>
      <c r="Y8" s="72"/>
      <c r="Z8" s="72"/>
      <c r="AA8" s="72"/>
      <c r="AB8" s="72"/>
      <c r="AC8" s="72"/>
      <c r="AD8" s="72" t="str">
        <f>データ!$M$6</f>
        <v>非設置</v>
      </c>
      <c r="AE8" s="72"/>
      <c r="AF8" s="72"/>
      <c r="AG8" s="72"/>
      <c r="AH8" s="72"/>
      <c r="AI8" s="72"/>
      <c r="AJ8" s="72"/>
      <c r="AK8" s="2"/>
      <c r="AL8" s="66">
        <f>データ!$R$6</f>
        <v>2748</v>
      </c>
      <c r="AM8" s="66"/>
      <c r="AN8" s="66"/>
      <c r="AO8" s="66"/>
      <c r="AP8" s="66"/>
      <c r="AQ8" s="66"/>
      <c r="AR8" s="66"/>
      <c r="AS8" s="66"/>
      <c r="AT8" s="65">
        <f>データ!$S$6</f>
        <v>52.36</v>
      </c>
      <c r="AU8" s="65"/>
      <c r="AV8" s="65"/>
      <c r="AW8" s="65"/>
      <c r="AX8" s="65"/>
      <c r="AY8" s="65"/>
      <c r="AZ8" s="65"/>
      <c r="BA8" s="65"/>
      <c r="BB8" s="65">
        <f>データ!$T$6</f>
        <v>52.48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1" t="s">
        <v>12</v>
      </c>
      <c r="C9" s="71"/>
      <c r="D9" s="71"/>
      <c r="E9" s="71"/>
      <c r="F9" s="71"/>
      <c r="G9" s="71"/>
      <c r="H9" s="71"/>
      <c r="I9" s="71" t="s">
        <v>13</v>
      </c>
      <c r="J9" s="71"/>
      <c r="K9" s="71"/>
      <c r="L9" s="71"/>
      <c r="M9" s="71"/>
      <c r="N9" s="71"/>
      <c r="O9" s="71"/>
      <c r="P9" s="71" t="s">
        <v>14</v>
      </c>
      <c r="Q9" s="71"/>
      <c r="R9" s="71"/>
      <c r="S9" s="71"/>
      <c r="T9" s="71"/>
      <c r="U9" s="71"/>
      <c r="V9" s="71"/>
      <c r="W9" s="71" t="s">
        <v>15</v>
      </c>
      <c r="X9" s="71"/>
      <c r="Y9" s="71"/>
      <c r="Z9" s="71"/>
      <c r="AA9" s="71"/>
      <c r="AB9" s="71"/>
      <c r="AC9" s="71"/>
      <c r="AD9" s="2"/>
      <c r="AE9" s="2"/>
      <c r="AF9" s="2"/>
      <c r="AG9" s="2"/>
      <c r="AH9" s="3"/>
      <c r="AI9" s="2"/>
      <c r="AJ9" s="2"/>
      <c r="AK9" s="2"/>
      <c r="AL9" s="71" t="s">
        <v>16</v>
      </c>
      <c r="AM9" s="71"/>
      <c r="AN9" s="71"/>
      <c r="AO9" s="71"/>
      <c r="AP9" s="71"/>
      <c r="AQ9" s="71"/>
      <c r="AR9" s="71"/>
      <c r="AS9" s="71"/>
      <c r="AT9" s="71" t="s">
        <v>17</v>
      </c>
      <c r="AU9" s="71"/>
      <c r="AV9" s="71"/>
      <c r="AW9" s="71"/>
      <c r="AX9" s="71"/>
      <c r="AY9" s="71"/>
      <c r="AZ9" s="71"/>
      <c r="BA9" s="71"/>
      <c r="BB9" s="71" t="s">
        <v>18</v>
      </c>
      <c r="BC9" s="71"/>
      <c r="BD9" s="71"/>
      <c r="BE9" s="71"/>
      <c r="BF9" s="71"/>
      <c r="BG9" s="71"/>
      <c r="BH9" s="71"/>
      <c r="BI9" s="71"/>
      <c r="BJ9" s="3"/>
      <c r="BK9" s="3"/>
      <c r="BL9" s="63" t="s">
        <v>19</v>
      </c>
      <c r="BM9" s="64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データ!$N$6</f>
        <v>-</v>
      </c>
      <c r="C10" s="65"/>
      <c r="D10" s="65"/>
      <c r="E10" s="65"/>
      <c r="F10" s="65"/>
      <c r="G10" s="65"/>
      <c r="H10" s="65"/>
      <c r="I10" s="65" t="str">
        <f>データ!$O$6</f>
        <v>該当数値なし</v>
      </c>
      <c r="J10" s="65"/>
      <c r="K10" s="65"/>
      <c r="L10" s="65"/>
      <c r="M10" s="65"/>
      <c r="N10" s="65"/>
      <c r="O10" s="65"/>
      <c r="P10" s="65">
        <f>データ!$P$6</f>
        <v>98.72</v>
      </c>
      <c r="Q10" s="65"/>
      <c r="R10" s="65"/>
      <c r="S10" s="65"/>
      <c r="T10" s="65"/>
      <c r="U10" s="65"/>
      <c r="V10" s="65"/>
      <c r="W10" s="66">
        <f>データ!$Q$6</f>
        <v>1620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2693</v>
      </c>
      <c r="AM10" s="66"/>
      <c r="AN10" s="66"/>
      <c r="AO10" s="66"/>
      <c r="AP10" s="66"/>
      <c r="AQ10" s="66"/>
      <c r="AR10" s="66"/>
      <c r="AS10" s="66"/>
      <c r="AT10" s="65">
        <f>データ!$V$6</f>
        <v>1.35</v>
      </c>
      <c r="AU10" s="65"/>
      <c r="AV10" s="65"/>
      <c r="AW10" s="65"/>
      <c r="AX10" s="65"/>
      <c r="AY10" s="65"/>
      <c r="AZ10" s="65"/>
      <c r="BA10" s="65"/>
      <c r="BB10" s="65">
        <f>データ!$W$6</f>
        <v>1994.81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21</v>
      </c>
      <c r="BM10" s="68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23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25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6"/>
      <c r="C34" s="54" t="s">
        <v>26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9"/>
      <c r="R34" s="54" t="s">
        <v>27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9"/>
      <c r="AG34" s="54" t="s">
        <v>28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9"/>
      <c r="AV34" s="54" t="s">
        <v>29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8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9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9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9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8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2" t="s">
        <v>30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6"/>
      <c r="C56" s="54" t="s">
        <v>31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9"/>
      <c r="R56" s="54" t="s">
        <v>32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9"/>
      <c r="AG56" s="54" t="s">
        <v>33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9"/>
      <c r="AV56" s="54" t="s">
        <v>34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8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6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9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9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8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2" t="s">
        <v>36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6"/>
      <c r="C79" s="54" t="s">
        <v>37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9"/>
      <c r="V79" s="19"/>
      <c r="W79" s="54" t="s">
        <v>38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9"/>
      <c r="AP79" s="19"/>
      <c r="AQ79" s="54" t="s">
        <v>39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7"/>
      <c r="BJ79" s="18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6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9"/>
      <c r="V80" s="1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9"/>
      <c r="AP80" s="1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7"/>
      <c r="BJ80" s="18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53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54</v>
      </c>
      <c r="N85" s="26" t="s">
        <v>54</v>
      </c>
      <c r="O85" s="26" t="str">
        <f>データ!EN6</f>
        <v>【0.72】</v>
      </c>
    </row>
  </sheetData>
  <sheetProtection algorithmName="SHA-512" hashValue="FmuKw3/UWQFeBmyYWgjzOXk+euZGQQtRYhNCSiqxSbemSw7ZrO/yqOnSGBvG0u2ACUyzQP5oaJRl4yV2qGPrzQ==" saltValue="VJyj0tyJ7FxDwK1wcAkLBg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56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6" t="s">
        <v>64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65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66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8" t="s">
        <v>67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68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69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70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71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72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73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74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75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76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77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78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85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41</v>
      </c>
      <c r="AI5" s="32" t="s">
        <v>96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96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96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96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96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96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96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96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96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96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</row>
    <row r="6" spans="1:144" s="36" customFormat="1" x14ac:dyDescent="0.15">
      <c r="A6" s="28" t="s">
        <v>107</v>
      </c>
      <c r="B6" s="33">
        <f>B7</f>
        <v>2017</v>
      </c>
      <c r="C6" s="33">
        <f t="shared" ref="C6:W6" si="3">C7</f>
        <v>393045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高知県　安田町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98.72</v>
      </c>
      <c r="Q6" s="34">
        <f t="shared" si="3"/>
        <v>1620</v>
      </c>
      <c r="R6" s="34">
        <f t="shared" si="3"/>
        <v>2748</v>
      </c>
      <c r="S6" s="34">
        <f t="shared" si="3"/>
        <v>52.36</v>
      </c>
      <c r="T6" s="34">
        <f t="shared" si="3"/>
        <v>52.48</v>
      </c>
      <c r="U6" s="34">
        <f t="shared" si="3"/>
        <v>2693</v>
      </c>
      <c r="V6" s="34">
        <f t="shared" si="3"/>
        <v>1.35</v>
      </c>
      <c r="W6" s="34">
        <f t="shared" si="3"/>
        <v>1994.81</v>
      </c>
      <c r="X6" s="35">
        <f>IF(X7="",NA(),X7)</f>
        <v>83.44</v>
      </c>
      <c r="Y6" s="35">
        <f t="shared" ref="Y6:AG6" si="4">IF(Y7="",NA(),Y7)</f>
        <v>77.02</v>
      </c>
      <c r="Z6" s="35">
        <f t="shared" si="4"/>
        <v>72.44</v>
      </c>
      <c r="AA6" s="35">
        <f t="shared" si="4"/>
        <v>81.87</v>
      </c>
      <c r="AB6" s="35">
        <f t="shared" si="4"/>
        <v>66.09</v>
      </c>
      <c r="AC6" s="35">
        <f t="shared" si="4"/>
        <v>76.09</v>
      </c>
      <c r="AD6" s="35">
        <f t="shared" si="4"/>
        <v>75.87</v>
      </c>
      <c r="AE6" s="35">
        <f t="shared" si="4"/>
        <v>76.27</v>
      </c>
      <c r="AF6" s="35">
        <f t="shared" si="4"/>
        <v>77.56</v>
      </c>
      <c r="AG6" s="35">
        <f t="shared" si="4"/>
        <v>78.510000000000005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5">
        <f>IF(BE7="",NA(),BE7)</f>
        <v>1135.31</v>
      </c>
      <c r="BF6" s="35">
        <f t="shared" ref="BF6:BN6" si="7">IF(BF7="",NA(),BF7)</f>
        <v>1170.0899999999999</v>
      </c>
      <c r="BG6" s="35">
        <f t="shared" si="7"/>
        <v>1232.22</v>
      </c>
      <c r="BH6" s="35">
        <f t="shared" si="7"/>
        <v>1307.3499999999999</v>
      </c>
      <c r="BI6" s="35">
        <f t="shared" si="7"/>
        <v>1663.81</v>
      </c>
      <c r="BJ6" s="35">
        <f t="shared" si="7"/>
        <v>1113.76</v>
      </c>
      <c r="BK6" s="35">
        <f t="shared" si="7"/>
        <v>1125.69</v>
      </c>
      <c r="BL6" s="35">
        <f t="shared" si="7"/>
        <v>1134.67</v>
      </c>
      <c r="BM6" s="35">
        <f t="shared" si="7"/>
        <v>1144.79</v>
      </c>
      <c r="BN6" s="35">
        <f t="shared" si="7"/>
        <v>1061.58</v>
      </c>
      <c r="BO6" s="34" t="str">
        <f>IF(BO7="","",IF(BO7="-","【-】","【"&amp;SUBSTITUTE(TEXT(BO7,"#,##0.00"),"-","△")&amp;"】"))</f>
        <v>【1,141.75】</v>
      </c>
      <c r="BP6" s="35">
        <f>IF(BP7="",NA(),BP7)</f>
        <v>70.63</v>
      </c>
      <c r="BQ6" s="35">
        <f t="shared" ref="BQ6:BY6" si="8">IF(BQ7="",NA(),BQ7)</f>
        <v>65.13</v>
      </c>
      <c r="BR6" s="35">
        <f t="shared" si="8"/>
        <v>63.37</v>
      </c>
      <c r="BS6" s="35">
        <f t="shared" si="8"/>
        <v>53.59</v>
      </c>
      <c r="BT6" s="35">
        <f t="shared" si="8"/>
        <v>53.95</v>
      </c>
      <c r="BU6" s="35">
        <f t="shared" si="8"/>
        <v>34.25</v>
      </c>
      <c r="BV6" s="35">
        <f t="shared" si="8"/>
        <v>46.48</v>
      </c>
      <c r="BW6" s="35">
        <f t="shared" si="8"/>
        <v>40.6</v>
      </c>
      <c r="BX6" s="35">
        <f t="shared" si="8"/>
        <v>56.04</v>
      </c>
      <c r="BY6" s="35">
        <f t="shared" si="8"/>
        <v>58.52</v>
      </c>
      <c r="BZ6" s="34" t="str">
        <f>IF(BZ7="","",IF(BZ7="-","【-】","【"&amp;SUBSTITUTE(TEXT(BZ7,"#,##0.00"),"-","△")&amp;"】"))</f>
        <v>【54.93】</v>
      </c>
      <c r="CA6" s="35">
        <f>IF(CA7="",NA(),CA7)</f>
        <v>134.61000000000001</v>
      </c>
      <c r="CB6" s="35">
        <f t="shared" ref="CB6:CJ6" si="9">IF(CB7="",NA(),CB7)</f>
        <v>149.63999999999999</v>
      </c>
      <c r="CC6" s="35">
        <f t="shared" si="9"/>
        <v>153.41999999999999</v>
      </c>
      <c r="CD6" s="35">
        <f t="shared" si="9"/>
        <v>180.61</v>
      </c>
      <c r="CE6" s="35">
        <f t="shared" si="9"/>
        <v>182.19</v>
      </c>
      <c r="CF6" s="35">
        <f t="shared" si="9"/>
        <v>501.18</v>
      </c>
      <c r="CG6" s="35">
        <f t="shared" si="9"/>
        <v>376.61</v>
      </c>
      <c r="CH6" s="35">
        <f t="shared" si="9"/>
        <v>440.03</v>
      </c>
      <c r="CI6" s="35">
        <f t="shared" si="9"/>
        <v>304.35000000000002</v>
      </c>
      <c r="CJ6" s="35">
        <f t="shared" si="9"/>
        <v>296.3</v>
      </c>
      <c r="CK6" s="34" t="str">
        <f>IF(CK7="","",IF(CK7="-","【-】","【"&amp;SUBSTITUTE(TEXT(CK7,"#,##0.00"),"-","△")&amp;"】"))</f>
        <v>【292.18】</v>
      </c>
      <c r="CL6" s="35">
        <f>IF(CL7="",NA(),CL7)</f>
        <v>42.55</v>
      </c>
      <c r="CM6" s="35">
        <f t="shared" ref="CM6:CU6" si="10">IF(CM7="",NA(),CM7)</f>
        <v>42.43</v>
      </c>
      <c r="CN6" s="35">
        <f t="shared" si="10"/>
        <v>38.07</v>
      </c>
      <c r="CO6" s="35">
        <f t="shared" si="10"/>
        <v>38.75</v>
      </c>
      <c r="CP6" s="35">
        <f t="shared" si="10"/>
        <v>36.22</v>
      </c>
      <c r="CQ6" s="35">
        <f t="shared" si="10"/>
        <v>57.55</v>
      </c>
      <c r="CR6" s="35">
        <f t="shared" si="10"/>
        <v>57.43</v>
      </c>
      <c r="CS6" s="35">
        <f t="shared" si="10"/>
        <v>57.29</v>
      </c>
      <c r="CT6" s="35">
        <f t="shared" si="10"/>
        <v>55.9</v>
      </c>
      <c r="CU6" s="35">
        <f t="shared" si="10"/>
        <v>57.3</v>
      </c>
      <c r="CV6" s="34" t="str">
        <f>IF(CV7="","",IF(CV7="-","【-】","【"&amp;SUBSTITUTE(TEXT(CV7,"#,##0.00"),"-","△")&amp;"】"))</f>
        <v>【56.91】</v>
      </c>
      <c r="CW6" s="35">
        <f>IF(CW7="",NA(),CW7)</f>
        <v>50.41</v>
      </c>
      <c r="CX6" s="35">
        <f t="shared" ref="CX6:DF6" si="11">IF(CX7="",NA(),CX7)</f>
        <v>47.62</v>
      </c>
      <c r="CY6" s="35">
        <f t="shared" si="11"/>
        <v>52.21</v>
      </c>
      <c r="CZ6" s="35">
        <f t="shared" si="11"/>
        <v>53.41</v>
      </c>
      <c r="DA6" s="35">
        <f t="shared" si="11"/>
        <v>53.07</v>
      </c>
      <c r="DB6" s="35">
        <f t="shared" si="11"/>
        <v>74.14</v>
      </c>
      <c r="DC6" s="35">
        <f t="shared" si="11"/>
        <v>73.83</v>
      </c>
      <c r="DD6" s="35">
        <f t="shared" si="11"/>
        <v>73.69</v>
      </c>
      <c r="DE6" s="35">
        <f t="shared" si="11"/>
        <v>73.28</v>
      </c>
      <c r="DF6" s="35">
        <f t="shared" si="11"/>
        <v>72.42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5">
        <f>IF(ED7="",NA(),ED7)</f>
        <v>1.61</v>
      </c>
      <c r="EE6" s="35">
        <f t="shared" ref="EE6:EM6" si="14">IF(EE7="",NA(),EE7)</f>
        <v>0.35</v>
      </c>
      <c r="EF6" s="35">
        <f t="shared" si="14"/>
        <v>3.77</v>
      </c>
      <c r="EG6" s="35">
        <f t="shared" si="14"/>
        <v>3.84</v>
      </c>
      <c r="EH6" s="35">
        <f t="shared" si="14"/>
        <v>9.41</v>
      </c>
      <c r="EI6" s="35">
        <f t="shared" si="14"/>
        <v>0.8</v>
      </c>
      <c r="EJ6" s="35">
        <f t="shared" si="14"/>
        <v>0.69</v>
      </c>
      <c r="EK6" s="35">
        <f t="shared" si="14"/>
        <v>0.65</v>
      </c>
      <c r="EL6" s="35">
        <f t="shared" si="14"/>
        <v>0.53</v>
      </c>
      <c r="EM6" s="35">
        <f t="shared" si="14"/>
        <v>0.72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15">
      <c r="A7" s="28"/>
      <c r="B7" s="37">
        <v>2017</v>
      </c>
      <c r="C7" s="37">
        <v>393045</v>
      </c>
      <c r="D7" s="37">
        <v>47</v>
      </c>
      <c r="E7" s="37">
        <v>1</v>
      </c>
      <c r="F7" s="37">
        <v>0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 t="s">
        <v>115</v>
      </c>
      <c r="P7" s="38">
        <v>98.72</v>
      </c>
      <c r="Q7" s="38">
        <v>1620</v>
      </c>
      <c r="R7" s="38">
        <v>2748</v>
      </c>
      <c r="S7" s="38">
        <v>52.36</v>
      </c>
      <c r="T7" s="38">
        <v>52.48</v>
      </c>
      <c r="U7" s="38">
        <v>2693</v>
      </c>
      <c r="V7" s="38">
        <v>1.35</v>
      </c>
      <c r="W7" s="38">
        <v>1994.81</v>
      </c>
      <c r="X7" s="38">
        <v>83.44</v>
      </c>
      <c r="Y7" s="38">
        <v>77.02</v>
      </c>
      <c r="Z7" s="38">
        <v>72.44</v>
      </c>
      <c r="AA7" s="38">
        <v>81.87</v>
      </c>
      <c r="AB7" s="38">
        <v>66.09</v>
      </c>
      <c r="AC7" s="38">
        <v>76.09</v>
      </c>
      <c r="AD7" s="38">
        <v>75.87</v>
      </c>
      <c r="AE7" s="38">
        <v>76.27</v>
      </c>
      <c r="AF7" s="38">
        <v>77.56</v>
      </c>
      <c r="AG7" s="38">
        <v>78.510000000000005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1135.31</v>
      </c>
      <c r="BF7" s="38">
        <v>1170.0899999999999</v>
      </c>
      <c r="BG7" s="38">
        <v>1232.22</v>
      </c>
      <c r="BH7" s="38">
        <v>1307.3499999999999</v>
      </c>
      <c r="BI7" s="38">
        <v>1663.81</v>
      </c>
      <c r="BJ7" s="38">
        <v>1113.76</v>
      </c>
      <c r="BK7" s="38">
        <v>1125.69</v>
      </c>
      <c r="BL7" s="38">
        <v>1134.67</v>
      </c>
      <c r="BM7" s="38">
        <v>1144.79</v>
      </c>
      <c r="BN7" s="38">
        <v>1061.58</v>
      </c>
      <c r="BO7" s="38">
        <v>1141.75</v>
      </c>
      <c r="BP7" s="38">
        <v>70.63</v>
      </c>
      <c r="BQ7" s="38">
        <v>65.13</v>
      </c>
      <c r="BR7" s="38">
        <v>63.37</v>
      </c>
      <c r="BS7" s="38">
        <v>53.59</v>
      </c>
      <c r="BT7" s="38">
        <v>53.95</v>
      </c>
      <c r="BU7" s="38">
        <v>34.25</v>
      </c>
      <c r="BV7" s="38">
        <v>46.48</v>
      </c>
      <c r="BW7" s="38">
        <v>40.6</v>
      </c>
      <c r="BX7" s="38">
        <v>56.04</v>
      </c>
      <c r="BY7" s="38">
        <v>58.52</v>
      </c>
      <c r="BZ7" s="38">
        <v>54.93</v>
      </c>
      <c r="CA7" s="38">
        <v>134.61000000000001</v>
      </c>
      <c r="CB7" s="38">
        <v>149.63999999999999</v>
      </c>
      <c r="CC7" s="38">
        <v>153.41999999999999</v>
      </c>
      <c r="CD7" s="38">
        <v>180.61</v>
      </c>
      <c r="CE7" s="38">
        <v>182.19</v>
      </c>
      <c r="CF7" s="38">
        <v>501.18</v>
      </c>
      <c r="CG7" s="38">
        <v>376.61</v>
      </c>
      <c r="CH7" s="38">
        <v>440.03</v>
      </c>
      <c r="CI7" s="38">
        <v>304.35000000000002</v>
      </c>
      <c r="CJ7" s="38">
        <v>296.3</v>
      </c>
      <c r="CK7" s="38">
        <v>292.18</v>
      </c>
      <c r="CL7" s="38">
        <v>42.55</v>
      </c>
      <c r="CM7" s="38">
        <v>42.43</v>
      </c>
      <c r="CN7" s="38">
        <v>38.07</v>
      </c>
      <c r="CO7" s="38">
        <v>38.75</v>
      </c>
      <c r="CP7" s="38">
        <v>36.22</v>
      </c>
      <c r="CQ7" s="38">
        <v>57.55</v>
      </c>
      <c r="CR7" s="38">
        <v>57.43</v>
      </c>
      <c r="CS7" s="38">
        <v>57.29</v>
      </c>
      <c r="CT7" s="38">
        <v>55.9</v>
      </c>
      <c r="CU7" s="38">
        <v>57.3</v>
      </c>
      <c r="CV7" s="38">
        <v>56.91</v>
      </c>
      <c r="CW7" s="38">
        <v>50.41</v>
      </c>
      <c r="CX7" s="38">
        <v>47.62</v>
      </c>
      <c r="CY7" s="38">
        <v>52.21</v>
      </c>
      <c r="CZ7" s="38">
        <v>53.41</v>
      </c>
      <c r="DA7" s="38">
        <v>53.07</v>
      </c>
      <c r="DB7" s="38">
        <v>74.14</v>
      </c>
      <c r="DC7" s="38">
        <v>73.83</v>
      </c>
      <c r="DD7" s="38">
        <v>73.69</v>
      </c>
      <c r="DE7" s="38">
        <v>73.28</v>
      </c>
      <c r="DF7" s="38">
        <v>72.42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1.61</v>
      </c>
      <c r="EE7" s="38">
        <v>0.35</v>
      </c>
      <c r="EF7" s="38">
        <v>3.77</v>
      </c>
      <c r="EG7" s="38">
        <v>3.84</v>
      </c>
      <c r="EH7" s="38">
        <v>9.41</v>
      </c>
      <c r="EI7" s="38">
        <v>0.8</v>
      </c>
      <c r="EJ7" s="38">
        <v>0.69</v>
      </c>
      <c r="EK7" s="38">
        <v>0.65</v>
      </c>
      <c r="EL7" s="38">
        <v>0.53</v>
      </c>
      <c r="EM7" s="38">
        <v>0.72</v>
      </c>
      <c r="EN7" s="38">
        <v>0.72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髙井　勉</cp:lastModifiedBy>
  <cp:lastPrinted>2019-01-24T00:12:43Z</cp:lastPrinted>
  <dcterms:created xsi:type="dcterms:W3CDTF">2018-12-03T08:45:25Z</dcterms:created>
  <dcterms:modified xsi:type="dcterms:W3CDTF">2019-01-25T01:05:33Z</dcterms:modified>
  <cp:category/>
</cp:coreProperties>
</file>