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/XQ3RcanGtAgE1xMZzemRufEPy0Ti/6w1QWAZpRPF7uHZWbYbBME4nk9YWEywGLBSaf0CdYQfFRPUy3DQSCyHQ==" workbookSaltValue="i62DtDBcCSvvz5dltGM87g==" workbookSpinCount="100000"/>
  <bookViews>
    <workbookView xWindow="0" yWindow="15" windowWidth="15360" windowHeight="7620"/>
  </bookViews>
  <sheets>
    <sheet name="法非適用_水道事業" sheetId="4" r:id="rId1"/>
    <sheet name="データ" sheetId="5" state="hidden" r:id="rId2"/>
  </sheet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<sst xmlns="http://schemas.openxmlformats.org/spreadsheetml/2006/main" xmlns:r="http://schemas.openxmlformats.org/officeDocument/2006/relationships" count="121" uniqueCount="121">
  <si>
    <t>経営比較分析表（平成29年度決算）</t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</si>
  <si>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</si>
  <si>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</si>
  <si>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業務名</t>
    <rPh sb="2" eb="3">
      <t>メイ</t>
    </rPh>
    <phoneticPr fontId="1"/>
  </si>
  <si>
    <t>事業名</t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</si>
  <si>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</si>
  <si>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</si>
  <si>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</si>
  <si>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</si>
  <si>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</si>
  <si>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</si>
  <si>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</si>
  <si>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t>人口（人）</t>
    <rPh sb="0" eb="2">
      <t>ジンコウ</t>
    </rPh>
    <rPh sb="3" eb="4">
      <t>ヒト</t>
    </rPh>
    <phoneticPr fontId="1"/>
  </si>
  <si>
    <t>非設置</t>
  </si>
  <si>
    <r>
      <t>給水人口密度(人/km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phoneticPr fontId="1"/>
  </si>
  <si>
    <t>管理者の情報</t>
    <rPh sb="0" eb="2">
      <t>カンリ</t>
    </rPh>
    <rPh sb="2" eb="3">
      <t>シャ</t>
    </rPh>
    <rPh sb="4" eb="6">
      <t>ジョウホウ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</si>
  <si>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</si>
  <si>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</si>
  <si>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</si>
  <si>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</si>
  <si>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</si>
  <si>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</si>
  <si>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</si>
  <si>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</si>
  <si>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自己資本構成比率(％)</t>
  </si>
  <si>
    <t>①収益的収支比率(％)</t>
    <rPh sb="1" eb="4">
      <t>シュウエキテキ</t>
    </rPh>
    <phoneticPr fontId="1"/>
  </si>
  <si>
    <t>普及率(％)</t>
  </si>
  <si>
    <t>※　平成25年度における各指標の類似団体平均値は、当時の事業数を基に算出していますが、管路更新率については、平成26年度の事業数を基に類似団体平均値を算出しています。</t>
  </si>
  <si>
    <t>施設CD</t>
    <rPh sb="0" eb="2">
      <t>シセツ</t>
    </rPh>
    <phoneticPr fontId="1"/>
  </si>
  <si>
    <t>小項目</t>
    <rPh sb="0" eb="3">
      <t>ショウコウモク</t>
    </rPh>
    <phoneticPr fontId="1"/>
  </si>
  <si>
    <t>現在給水人口(人)</t>
  </si>
  <si>
    <t>1⑥</t>
  </si>
  <si>
    <r>
      <t>給水区域面積(km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rPh sb="2" eb="4">
      <t>クイキ</t>
    </rPh>
    <phoneticPr fontId="1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</si>
  <si>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1"/>
  </si>
  <si>
    <t>基本情報</t>
    <rPh sb="0" eb="2">
      <t>キホン</t>
    </rPh>
    <rPh sb="2" eb="4">
      <t>ジョウホウ</t>
    </rPh>
    <phoneticPr fontId="1"/>
  </si>
  <si>
    <t>－</t>
  </si>
  <si>
    <t>類似団体平均値（平均値）</t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</si>
  <si>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1"/>
  </si>
  <si>
    <t>2①</t>
  </si>
  <si>
    <t>【】</t>
  </si>
  <si>
    <t>比率(N-3)</t>
    <rPh sb="0" eb="2">
      <t>ヒリツ</t>
    </rPh>
    <phoneticPr fontId="1"/>
  </si>
  <si>
    <t>平成29年度全国平均</t>
  </si>
  <si>
    <t>「債務残高」</t>
    <rPh sb="1" eb="3">
      <t>サイム</t>
    </rPh>
    <rPh sb="3" eb="5">
      <t>ザンダカ</t>
    </rPh>
    <phoneticPr fontId="1"/>
  </si>
  <si>
    <t>項番</t>
    <rPh sb="0" eb="2">
      <t>コウバン</t>
    </rPh>
    <phoneticPr fontId="1"/>
  </si>
  <si>
    <t>分析欄</t>
    <rPh sb="0" eb="2">
      <t>ブンセキ</t>
    </rPh>
    <rPh sb="2" eb="3">
      <t>ラン</t>
    </rPh>
    <phoneticPr fontId="1"/>
  </si>
  <si>
    <t>「施設の効率性」</t>
    <rPh sb="1" eb="3">
      <t>シセツ</t>
    </rPh>
    <rPh sb="4" eb="6">
      <t>コウリツ</t>
    </rPh>
    <rPh sb="6" eb="7">
      <t>セイ</t>
    </rPh>
    <phoneticPr fontId="1"/>
  </si>
  <si>
    <t>-</t>
  </si>
  <si>
    <t>1. 経営の健全性・効率性</t>
  </si>
  <si>
    <t>1. 経営の健全性・効率性について</t>
  </si>
  <si>
    <t>「単年度の収支」</t>
  </si>
  <si>
    <t>「累積欠損」</t>
    <rPh sb="1" eb="3">
      <t>ルイセキ</t>
    </rPh>
    <rPh sb="3" eb="5">
      <t>ケッソン</t>
    </rPh>
    <phoneticPr fontId="1"/>
  </si>
  <si>
    <t>「支払能力」</t>
  </si>
  <si>
    <t>業務CD</t>
    <rPh sb="0" eb="2">
      <t>ギョウム</t>
    </rPh>
    <phoneticPr fontId="1"/>
  </si>
  <si>
    <t>2. 老朽化の状況について</t>
  </si>
  <si>
    <t>1④</t>
  </si>
  <si>
    <t>「費用の効率性」</t>
    <rPh sb="1" eb="3">
      <t>ヒヨウ</t>
    </rPh>
    <rPh sb="4" eb="6">
      <t>コウリツ</t>
    </rPh>
    <rPh sb="6" eb="7">
      <t>セイ</t>
    </rPh>
    <phoneticPr fontId="1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</si>
  <si>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1"/>
  </si>
  <si>
    <t>1①</t>
  </si>
  <si>
    <t>「管路の経年化の状況」</t>
    <rPh sb="1" eb="3">
      <t>カンロ</t>
    </rPh>
    <rPh sb="4" eb="7">
      <t>ケイネンカ</t>
    </rPh>
    <rPh sb="8" eb="10">
      <t>ジョウキョウ</t>
    </rPh>
    <phoneticPr fontId="1"/>
  </si>
  <si>
    <t>全国平均</t>
    <rPh sb="0" eb="2">
      <t>ゼンコク</t>
    </rPh>
    <rPh sb="2" eb="4">
      <t>ヘイキン</t>
    </rPh>
    <phoneticPr fontId="1"/>
  </si>
  <si>
    <t>1②</t>
  </si>
  <si>
    <t>水道事業(法非適用)</t>
    <rPh sb="0" eb="2">
      <t>スイドウ</t>
    </rPh>
    <rPh sb="2" eb="4">
      <t>ジギョウ</t>
    </rPh>
    <phoneticPr fontId="1"/>
  </si>
  <si>
    <t>1③</t>
  </si>
  <si>
    <t>1⑦</t>
  </si>
  <si>
    <t>年度</t>
    <rPh sb="0" eb="2">
      <t>ネンド</t>
    </rPh>
    <phoneticPr fontId="1"/>
  </si>
  <si>
    <t>1⑧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</si>
  <si>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</si>
  <si>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</si>
  <si>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</si>
  <si>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</si>
  <si>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</si>
  <si>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中項目</t>
    <rPh sb="0" eb="1">
      <t>チュウ</t>
    </rPh>
    <rPh sb="1" eb="3">
      <t>コウモク</t>
    </rPh>
    <phoneticPr fontId="1"/>
  </si>
  <si>
    <t>②累積欠損金比率(％)</t>
  </si>
  <si>
    <t>③流動比率(％)</t>
    <rPh sb="1" eb="3">
      <t>リュウドウ</t>
    </rPh>
    <rPh sb="3" eb="5">
      <t>ヒリツ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</si>
  <si>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</si>
  <si>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</si>
  <si>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</si>
  <si>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</si>
  <si>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</si>
  <si>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⑧有収率(％)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</si>
  <si>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</si>
  <si>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②管路経年化率(％)</t>
    <rPh sb="1" eb="3">
      <t>カンロ</t>
    </rPh>
    <rPh sb="3" eb="6">
      <t>ケイネンカ</t>
    </rPh>
    <rPh sb="6" eb="7">
      <t>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</si>
  <si>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</si>
  <si>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</si>
  <si>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</si>
  <si>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</si>
  <si>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</si>
  <si>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管理者の情報</t>
    <rPh sb="0" eb="3">
      <t>カンリシャ</t>
    </rPh>
    <rPh sb="4" eb="6">
      <t>ジョウホウ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</si>
  <si>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</si>
  <si>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</si>
  <si>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</si>
  <si>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</si>
  <si>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</si>
  <si>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給水人口</t>
  </si>
  <si>
    <t>給水区域面積</t>
  </si>
  <si>
    <t>給水人口密度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</si>
  <si>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</si>
  <si>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</si>
  <si>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</si>
  <si>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</si>
  <si>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</si>
  <si>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</si>
  <si>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</si>
  <si>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</si>
  <si>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</si>
  <si>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</si>
  <si>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</si>
  <si>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高知県　大豊町</t>
  </si>
  <si>
    <t>法非適用</t>
  </si>
  <si>
    <t>水道事業</t>
  </si>
  <si>
    <t>簡易水道事業</t>
  </si>
  <si>
    <t>D3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</si>
  <si>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</si>
  <si>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</si>
  <si>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</si>
  <si>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</si>
  <si>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</si>
  <si>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</si>
  <si>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　①収益的収支比率を見ると人口減少による総収入の減少や、老朽化による漏水の修繕があり総費用が多いことが挙げられる。
　また、漏水が多いためポンプなどが常時作動していることから、光熱費などの費用も多くなっている。
　⑤料金回収率を見ると給水収益だけでは足りておらず、料金の引き上げや未収金の回収が必要である。
　⑧有収率を見ると全国平均と比べ高い比率であると言えるが、上記のように漏水の修繕をし更に引き上げていきたい。　</t>
    <rPh sb="2" eb="5">
      <t>シュウエキテキ</t>
    </rPh>
    <rPh sb="5" eb="7">
      <t>シュウシ</t>
    </rPh>
    <rPh sb="7" eb="9">
      <t>ヒリツ</t>
    </rPh>
    <rPh sb="10" eb="11">
      <t>ミ</t>
    </rPh>
    <rPh sb="13" eb="15">
      <t>ジンコウ</t>
    </rPh>
    <rPh sb="15" eb="17">
      <t>ゲンショウ</t>
    </rPh>
    <rPh sb="20" eb="21">
      <t>ソウ</t>
    </rPh>
    <rPh sb="21" eb="23">
      <t>シュウニュウ</t>
    </rPh>
    <rPh sb="24" eb="26">
      <t>ゲンショウ</t>
    </rPh>
    <rPh sb="28" eb="31">
      <t>ロウキュウカ</t>
    </rPh>
    <rPh sb="34" eb="36">
      <t>ロウスイ</t>
    </rPh>
    <rPh sb="37" eb="39">
      <t>シュウゼン</t>
    </rPh>
    <rPh sb="42" eb="45">
      <t>ソウヒヨウ</t>
    </rPh>
    <rPh sb="46" eb="47">
      <t>オオ</t>
    </rPh>
    <rPh sb="51" eb="52">
      <t>ア</t>
    </rPh>
    <rPh sb="62" eb="64">
      <t>ロウスイ</t>
    </rPh>
    <rPh sb="65" eb="66">
      <t>オオ</t>
    </rPh>
    <rPh sb="75" eb="77">
      <t>ジョウジ</t>
    </rPh>
    <rPh sb="77" eb="79">
      <t>サドウ</t>
    </rPh>
    <rPh sb="88" eb="91">
      <t>コウネツヒ</t>
    </rPh>
    <rPh sb="94" eb="96">
      <t>ヒヨウ</t>
    </rPh>
    <rPh sb="97" eb="98">
      <t>オオ</t>
    </rPh>
    <rPh sb="108" eb="110">
      <t>リョウキン</t>
    </rPh>
    <rPh sb="110" eb="112">
      <t>カイシュウ</t>
    </rPh>
    <rPh sb="112" eb="113">
      <t>リツ</t>
    </rPh>
    <rPh sb="114" eb="115">
      <t>ミ</t>
    </rPh>
    <rPh sb="117" eb="119">
      <t>キュウスイ</t>
    </rPh>
    <rPh sb="119" eb="121">
      <t>シュウエキ</t>
    </rPh>
    <rPh sb="125" eb="126">
      <t>タ</t>
    </rPh>
    <rPh sb="132" eb="134">
      <t>リョウキン</t>
    </rPh>
    <rPh sb="135" eb="136">
      <t>ヒ</t>
    </rPh>
    <rPh sb="137" eb="138">
      <t>ア</t>
    </rPh>
    <rPh sb="140" eb="143">
      <t>ミシュウキン</t>
    </rPh>
    <rPh sb="144" eb="146">
      <t>カイシュウ</t>
    </rPh>
    <rPh sb="147" eb="149">
      <t>ヒツヨウ</t>
    </rPh>
    <rPh sb="156" eb="158">
      <t>ユウシュウ</t>
    </rPh>
    <rPh sb="158" eb="159">
      <t>リツ</t>
    </rPh>
    <rPh sb="160" eb="161">
      <t>ミ</t>
    </rPh>
    <rPh sb="163" eb="165">
      <t>ゼンコク</t>
    </rPh>
    <rPh sb="165" eb="167">
      <t>ヘイキン</t>
    </rPh>
    <rPh sb="168" eb="169">
      <t>クラ</t>
    </rPh>
    <rPh sb="170" eb="171">
      <t>タカ</t>
    </rPh>
    <rPh sb="172" eb="174">
      <t>ヒリツ</t>
    </rPh>
    <rPh sb="178" eb="179">
      <t>イ</t>
    </rPh>
    <rPh sb="183" eb="185">
      <t>ジョウキ</t>
    </rPh>
    <rPh sb="189" eb="191">
      <t>ロウスイ</t>
    </rPh>
    <rPh sb="192" eb="194">
      <t>シュウゼン</t>
    </rPh>
    <rPh sb="196" eb="197">
      <t>サラ</t>
    </rPh>
    <rPh sb="198" eb="199">
      <t>ヒ</t>
    </rPh>
    <rPh sb="200" eb="201">
      <t>ア</t>
    </rPh>
    <phoneticPr fontId="1"/>
  </si>
  <si>
    <t>　今後当町が行うべきなのは、料金引上げ、料金回収率の増加であると考える。既設管の回収・修繕は今後もあると思われるので、総収益を増やすよう力を入れていきたい。
　また施設の老朽化については、今後長期的な更新計画を策定し、修繕に係る費用を抑えるよう努力したい。</t>
    <rPh sb="1" eb="3">
      <t>コンゴ</t>
    </rPh>
    <rPh sb="3" eb="5">
      <t>トウチョウ</t>
    </rPh>
    <rPh sb="6" eb="7">
      <t>オコナ</t>
    </rPh>
    <rPh sb="14" eb="16">
      <t>リョウキン</t>
    </rPh>
    <rPh sb="16" eb="18">
      <t>ヒキア</t>
    </rPh>
    <rPh sb="20" eb="22">
      <t>リョウキン</t>
    </rPh>
    <rPh sb="22" eb="24">
      <t>カイシュウ</t>
    </rPh>
    <rPh sb="24" eb="25">
      <t>リツ</t>
    </rPh>
    <rPh sb="26" eb="28">
      <t>ゾウカ</t>
    </rPh>
    <rPh sb="32" eb="33">
      <t>カンガ</t>
    </rPh>
    <rPh sb="36" eb="39">
      <t>キセツカン</t>
    </rPh>
    <rPh sb="40" eb="42">
      <t>カイシュウ</t>
    </rPh>
    <rPh sb="43" eb="45">
      <t>シュウゼン</t>
    </rPh>
    <rPh sb="46" eb="48">
      <t>コンゴ</t>
    </rPh>
    <rPh sb="52" eb="53">
      <t>オモ</t>
    </rPh>
    <rPh sb="59" eb="60">
      <t>ソウ</t>
    </rPh>
    <rPh sb="60" eb="62">
      <t>シュウエキ</t>
    </rPh>
    <rPh sb="63" eb="64">
      <t>フ</t>
    </rPh>
    <rPh sb="68" eb="69">
      <t>チカラ</t>
    </rPh>
    <rPh sb="70" eb="71">
      <t>イ</t>
    </rPh>
    <rPh sb="82" eb="84">
      <t>シセツ</t>
    </rPh>
    <rPh sb="85" eb="88">
      <t>ロウキュウカ</t>
    </rPh>
    <rPh sb="94" eb="96">
      <t>コンゴ</t>
    </rPh>
    <rPh sb="96" eb="99">
      <t>チョウキテキ</t>
    </rPh>
    <rPh sb="100" eb="102">
      <t>コウシン</t>
    </rPh>
    <rPh sb="102" eb="104">
      <t>ケイカク</t>
    </rPh>
    <rPh sb="105" eb="107">
      <t>サクテイ</t>
    </rPh>
    <rPh sb="109" eb="111">
      <t>シュウゼン</t>
    </rPh>
    <rPh sb="112" eb="113">
      <t>カカ</t>
    </rPh>
    <rPh sb="114" eb="116">
      <t>ヒヨウ</t>
    </rPh>
    <rPh sb="117" eb="118">
      <t>オサ</t>
    </rPh>
    <rPh sb="122" eb="124">
      <t>ドリョク</t>
    </rPh>
    <phoneticPr fontId="1"/>
  </si>
  <si>
    <t>　当町では老朽化している管が多く、年々改良や漏水などで発見した際には随時修繕を行っている。
　③管路更新率については、当町では毎年計画的に管路を更新しているのではなく、事業の合間に突発的な管路更新を行っているのが現状である。</t>
    <rPh sb="1" eb="3">
      <t>トウチョウ</t>
    </rPh>
    <rPh sb="5" eb="8">
      <t>ロウキュウカ</t>
    </rPh>
    <rPh sb="12" eb="13">
      <t>カン</t>
    </rPh>
    <rPh sb="14" eb="15">
      <t>オオ</t>
    </rPh>
    <rPh sb="17" eb="19">
      <t>ネンネン</t>
    </rPh>
    <rPh sb="19" eb="21">
      <t>カイリョウ</t>
    </rPh>
    <rPh sb="22" eb="24">
      <t>ロウスイ</t>
    </rPh>
    <rPh sb="27" eb="29">
      <t>ハッケン</t>
    </rPh>
    <rPh sb="31" eb="32">
      <t>サイ</t>
    </rPh>
    <rPh sb="34" eb="36">
      <t>ズイジ</t>
    </rPh>
    <rPh sb="36" eb="38">
      <t>シュウゼン</t>
    </rPh>
    <rPh sb="39" eb="40">
      <t>オコナ</t>
    </rPh>
    <rPh sb="48" eb="49">
      <t>クダ</t>
    </rPh>
    <rPh sb="49" eb="50">
      <t>ミチ</t>
    </rPh>
    <rPh sb="50" eb="52">
      <t>コウシン</t>
    </rPh>
    <rPh sb="52" eb="53">
      <t>リツ</t>
    </rPh>
    <rPh sb="59" eb="61">
      <t>トウチョウ</t>
    </rPh>
    <rPh sb="63" eb="65">
      <t>マイトシ</t>
    </rPh>
    <rPh sb="65" eb="68">
      <t>ケイカクテキ</t>
    </rPh>
    <rPh sb="69" eb="71">
      <t>カンロ</t>
    </rPh>
    <rPh sb="72" eb="74">
      <t>コウシン</t>
    </rPh>
    <rPh sb="84" eb="86">
      <t>ジギョウ</t>
    </rPh>
    <rPh sb="87" eb="89">
      <t>アイマ</t>
    </rPh>
    <rPh sb="90" eb="93">
      <t>トッパツテキ</t>
    </rPh>
    <rPh sb="94" eb="96">
      <t>カンロ</t>
    </rPh>
    <rPh sb="96" eb="98">
      <t>コウシン</t>
    </rPh>
    <rPh sb="99" eb="100">
      <t>オコナ</t>
    </rPh>
    <rPh sb="106" eb="108">
      <t>ゲンジョウ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</si>
</sst>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.00;&quot;△&quot;#,##0.00"/>
    <numFmt numFmtId="179" formatCode="#,##0.00;&quot;△&quot;#,##0.00;&quot;-&quot;"/>
    <numFmt numFmtId="177" formatCode="#,##0;&quot;△&quot;#,##0"/>
    <numFmt numFmtId="178" formatCode="ge"/>
  </numFmts>
  <fonts count="14">
    <font>
      <sz val="11"/>
      <color theme="1"/>
      <name val="ＭＳ Ｐゴシック"/>
    </font>
    <font>
      <sz val="6"/>
      <color auto="1"/>
      <name val="ＭＳ Ｐゴシック"/>
    </font>
    <font>
      <b/>
      <sz val="11"/>
      <color theme="1"/>
      <name val="ＭＳ ゴシック"/>
    </font>
    <font>
      <sz val="11"/>
      <color theme="1"/>
      <name val="ＭＳ ゴシック"/>
    </font>
    <font>
      <b/>
      <sz val="24"/>
      <color theme="1"/>
      <name val="ＭＳ ゴシック"/>
    </font>
    <font>
      <b/>
      <sz val="14"/>
      <color theme="1"/>
      <name val="ＭＳ ゴシック"/>
    </font>
    <font>
      <sz val="11"/>
      <color theme="0"/>
      <name val="ＭＳ Ｐゴシック"/>
    </font>
    <font>
      <b/>
      <sz val="9"/>
      <color theme="1"/>
      <name val="ＭＳ ゴシック"/>
    </font>
    <font>
      <sz val="11"/>
      <color auto="1"/>
      <name val="ＭＳ ゴシック"/>
    </font>
    <font>
      <sz val="9"/>
      <color theme="1"/>
      <name val="ＭＳ ゴシック"/>
    </font>
    <font>
      <b/>
      <sz val="11"/>
      <color rgb="FF3366FF"/>
      <name val="ＭＳ ゴシック"/>
    </font>
    <font>
      <b/>
      <sz val="11"/>
      <color rgb="FFFF5050"/>
      <name val="ＭＳ ゴシック"/>
    </font>
    <font>
      <b/>
      <sz val="12"/>
      <color theme="1"/>
      <name val="ＭＳ ゴシック"/>
    </font>
    <font>
      <sz val="11"/>
      <color theme="1"/>
      <name val="ＭＳ Ｐゴシック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Border="1">
      <alignment vertical="center"/>
    </xf>
    <xf numFmtId="177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6" fillId="0" borderId="0" xfId="0" applyFo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79" fontId="0" fillId="5" borderId="2" xfId="1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theme" Target="theme/theme1.xml" Id="rId3" /><Relationship Type="http://schemas.openxmlformats.org/officeDocument/2006/relationships/sharedStrings" Target="sharedStrings.xml" Id="rId4" /><Relationship Type="http://schemas.openxmlformats.org/officeDocument/2006/relationships/styles" Target="styles.xml" Id="rId5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5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14.21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0.8</c:v>
                </c:pt>
                <c:pt idx="1">
                  <c:v>0.69</c:v>
                </c:pt>
                <c:pt idx="2">
                  <c:v>0.65</c:v>
                </c:pt>
                <c:pt idx="3">
                  <c:v>0.53</c:v>
                </c:pt>
                <c:pt idx="4">
                  <c:v>0.72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43" b="0.750000000000013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53.76</c:v>
                </c:pt>
                <c:pt idx="1">
                  <c:v>52.54</c:v>
                </c:pt>
                <c:pt idx="2">
                  <c:v>48.19</c:v>
                </c:pt>
                <c:pt idx="3">
                  <c:v>48.32</c:v>
                </c:pt>
                <c:pt idx="4">
                  <c:v>41.41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57.55</c:v>
                </c:pt>
                <c:pt idx="1">
                  <c:v>57.43</c:v>
                </c:pt>
                <c:pt idx="2">
                  <c:v>57.29</c:v>
                </c:pt>
                <c:pt idx="3">
                  <c:v>55.9</c:v>
                </c:pt>
                <c:pt idx="4">
                  <c:v>57.3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76.92</c:v>
                </c:pt>
                <c:pt idx="1">
                  <c:v>76.92</c:v>
                </c:pt>
                <c:pt idx="2">
                  <c:v>83.33</c:v>
                </c:pt>
                <c:pt idx="3">
                  <c:v>83.33</c:v>
                </c:pt>
                <c:pt idx="4">
                  <c:v>83.33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74.14</c:v>
                </c:pt>
                <c:pt idx="1">
                  <c:v>73.83</c:v>
                </c:pt>
                <c:pt idx="2">
                  <c:v>73.69</c:v>
                </c:pt>
                <c:pt idx="3">
                  <c:v>73.28</c:v>
                </c:pt>
                <c:pt idx="4">
                  <c:v>72.42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57.13</c:v>
                </c:pt>
                <c:pt idx="1">
                  <c:v>53.71</c:v>
                </c:pt>
                <c:pt idx="2">
                  <c:v>54.54</c:v>
                </c:pt>
                <c:pt idx="3">
                  <c:v>46.67</c:v>
                </c:pt>
                <c:pt idx="4">
                  <c:v>47.72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76.09</c:v>
                </c:pt>
                <c:pt idx="1">
                  <c:v>75.87</c:v>
                </c:pt>
                <c:pt idx="2">
                  <c:v>76.27</c:v>
                </c:pt>
                <c:pt idx="3">
                  <c:v>77.56</c:v>
                </c:pt>
                <c:pt idx="4">
                  <c:v>78.510000000000005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1" b="0.750000000000013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43" b="0.750000000000013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1533.22</c:v>
                </c:pt>
                <c:pt idx="1">
                  <c:v>1442.42</c:v>
                </c:pt>
                <c:pt idx="2">
                  <c:v>1354.66</c:v>
                </c:pt>
                <c:pt idx="3">
                  <c:v>1269.1600000000001</c:v>
                </c:pt>
                <c:pt idx="4">
                  <c:v>1497.42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1113.76</c:v>
                </c:pt>
                <c:pt idx="1">
                  <c:v>1125.69</c:v>
                </c:pt>
                <c:pt idx="2">
                  <c:v>1134.67</c:v>
                </c:pt>
                <c:pt idx="3">
                  <c:v>1144.79</c:v>
                </c:pt>
                <c:pt idx="4">
                  <c:v>1061.58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50.98</c:v>
                </c:pt>
                <c:pt idx="1">
                  <c:v>49.23</c:v>
                </c:pt>
                <c:pt idx="2">
                  <c:v>54.22</c:v>
                </c:pt>
                <c:pt idx="3">
                  <c:v>46.43</c:v>
                </c:pt>
                <c:pt idx="4">
                  <c:v>46.79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34.25</c:v>
                </c:pt>
                <c:pt idx="1">
                  <c:v>46.48</c:v>
                </c:pt>
                <c:pt idx="2">
                  <c:v>40.6</c:v>
                </c:pt>
                <c:pt idx="3">
                  <c:v>56.04</c:v>
                </c:pt>
                <c:pt idx="4">
                  <c:v>58.52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302.95999999999998</c:v>
                </c:pt>
                <c:pt idx="1">
                  <c:v>320.32</c:v>
                </c:pt>
                <c:pt idx="2">
                  <c:v>292.22000000000003</c:v>
                </c:pt>
                <c:pt idx="3">
                  <c:v>343.28</c:v>
                </c:pt>
                <c:pt idx="4">
                  <c:v>341.09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501.18</c:v>
                </c:pt>
                <c:pt idx="1">
                  <c:v>376.61</c:v>
                </c:pt>
                <c:pt idx="2">
                  <c:v>440.03</c:v>
                </c:pt>
                <c:pt idx="3">
                  <c:v>304.35000000000002</c:v>
                </c:pt>
                <c:pt idx="4">
                  <c:v>296.3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332" b="0.750000000000013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Id1" /><Relationship Type="http://schemas.openxmlformats.org/officeDocument/2006/relationships/chart" Target="../charts/chart2.xml" Id="rId2" /><Relationship Type="http://schemas.openxmlformats.org/officeDocument/2006/relationships/chart" Target="../charts/chart3.xml" Id="rId3" /><Relationship Type="http://schemas.openxmlformats.org/officeDocument/2006/relationships/chart" Target="../charts/chart4.xml" Id="rId4" /><Relationship Type="http://schemas.openxmlformats.org/officeDocument/2006/relationships/chart" Target="../charts/chart5.xml" Id="rId5" /><Relationship Type="http://schemas.openxmlformats.org/officeDocument/2006/relationships/chart" Target="../charts/chart6.xml" Id="rId6" /><Relationship Type="http://schemas.openxmlformats.org/officeDocument/2006/relationships/chart" Target="../charts/chart7.xml" Id="rId7" /><Relationship Type="http://schemas.openxmlformats.org/officeDocument/2006/relationships/chart" Target="../charts/chart8.xml" Id="rId8" /><Relationship Type="http://schemas.openxmlformats.org/officeDocument/2006/relationships/chart" Target="../charts/chart9.xml" Id="rId9" /><Relationship Type="http://schemas.openxmlformats.org/officeDocument/2006/relationships/chart" Target="../charts/chart10.xml" Id="rId10" /><Relationship Type="http://schemas.openxmlformats.org/officeDocument/2006/relationships/chart" Target="../charts/chart11.xml" Id="rId1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33</xdr:row>
      <xdr:rowOff>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33</xdr:row>
      <xdr:rowOff>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33</xdr:row>
      <xdr:rowOff>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55</xdr:row>
      <xdr:rowOff>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55</xdr:row>
      <xdr:rowOff>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55</xdr:row>
      <xdr:rowOff>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55</xdr:row>
      <xdr:rowOff>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【75.76】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データ!AS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データ!BD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【1,141.75】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【74.25】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9525</xdr:rowOff>
    </xdr:from>
    <xdr:to xmlns:xdr="http://schemas.openxmlformats.org/drawingml/2006/spreadsheetDrawing">
      <xdr:col>46</xdr:col>
      <xdr:colOff>0</xdr:colOff>
      <xdr:row>40</xdr:row>
      <xdr:rowOff>80645</xdr:rowOff>
    </xdr:to>
    <xdr:sp macro="" textlink="$K$85">
      <xdr:nvSpPr>
        <xdr:cNvPr id="29" name="テキスト ボックス 28"/>
        <xdr:cNvSpPr txBox="1"/>
      </xdr:nvSpPr>
      <xdr:spPr>
        <a:xfrm>
          <a:off x="12296775" y="6743700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【56.91】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【292.18】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【54.93】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データ!DR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データ!EC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【0.72】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38100</xdr:colOff>
      <xdr:row>17</xdr:row>
      <xdr:rowOff>38100</xdr:rowOff>
    </xdr:from>
    <xdr:to xmlns:xdr="http://schemas.openxmlformats.org/drawingml/2006/spreadsheetDrawing"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32</xdr:col>
      <xdr:colOff>47625</xdr:colOff>
      <xdr:row>17</xdr:row>
      <xdr:rowOff>38100</xdr:rowOff>
    </xdr:from>
    <xdr:to xmlns:xdr="http://schemas.openxmlformats.org/drawingml/2006/spreadsheetDrawing"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63</xdr:row>
      <xdr:rowOff>86360</xdr:rowOff>
    </xdr:from>
    <xdr:to xmlns:xdr="http://schemas.openxmlformats.org/drawingml/2006/spreadsheetDrawing"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22</xdr:col>
      <xdr:colOff>57150</xdr:colOff>
      <xdr:row>63</xdr:row>
      <xdr:rowOff>86360</xdr:rowOff>
    </xdr:from>
    <xdr:to xmlns:xdr="http://schemas.openxmlformats.org/drawingml/2006/spreadsheetDrawing"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Z85"/>
  <sheetViews>
    <sheetView showGridLines="0" tabSelected="1" view="pageBreakPreview" topLeftCell="AP1" zoomScale="85" zoomScaleNormal="40" zoomScaleSheetLayoutView="85" workbookViewId="0">
      <selection activeCell="BL64" sqref="BL64:BZ65"/>
    </sheetView>
  </sheetViews>
  <sheetFormatPr defaultColWidth="2.625" defaultRowHeight="13.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高知県　大豊町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3</v>
      </c>
      <c r="C7" s="5"/>
      <c r="D7" s="5"/>
      <c r="E7" s="5"/>
      <c r="F7" s="5"/>
      <c r="G7" s="5"/>
      <c r="H7" s="5"/>
      <c r="I7" s="5" t="s">
        <v>9</v>
      </c>
      <c r="J7" s="5"/>
      <c r="K7" s="5"/>
      <c r="L7" s="5"/>
      <c r="M7" s="5"/>
      <c r="N7" s="5"/>
      <c r="O7" s="5"/>
      <c r="P7" s="5" t="s">
        <v>4</v>
      </c>
      <c r="Q7" s="5"/>
      <c r="R7" s="5"/>
      <c r="S7" s="5"/>
      <c r="T7" s="5"/>
      <c r="U7" s="5"/>
      <c r="V7" s="5"/>
      <c r="W7" s="5" t="s">
        <v>11</v>
      </c>
      <c r="X7" s="5"/>
      <c r="Y7" s="5"/>
      <c r="Z7" s="5"/>
      <c r="AA7" s="5"/>
      <c r="AB7" s="5"/>
      <c r="AC7" s="5"/>
      <c r="AD7" s="5" t="s">
        <v>15</v>
      </c>
      <c r="AE7" s="5"/>
      <c r="AF7" s="5"/>
      <c r="AG7" s="5"/>
      <c r="AH7" s="5"/>
      <c r="AI7" s="5"/>
      <c r="AJ7" s="5"/>
      <c r="AK7" s="2"/>
      <c r="AL7" s="5" t="s">
        <v>12</v>
      </c>
      <c r="AM7" s="5"/>
      <c r="AN7" s="5"/>
      <c r="AO7" s="5"/>
      <c r="AP7" s="5"/>
      <c r="AQ7" s="5"/>
      <c r="AR7" s="5"/>
      <c r="AS7" s="5"/>
      <c r="AT7" s="5" t="s">
        <v>8</v>
      </c>
      <c r="AU7" s="5"/>
      <c r="AV7" s="5"/>
      <c r="AW7" s="5"/>
      <c r="AX7" s="5"/>
      <c r="AY7" s="5"/>
      <c r="AZ7" s="5"/>
      <c r="BA7" s="5"/>
      <c r="BB7" s="5" t="s">
        <v>18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19</v>
      </c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50"/>
    </row>
    <row r="8" spans="1:78" ht="18.75" customHeight="1">
      <c r="A8" s="2"/>
      <c r="B8" s="6" t="str">
        <f>データ!$I$6</f>
        <v>法非適用</v>
      </c>
      <c r="C8" s="6"/>
      <c r="D8" s="6"/>
      <c r="E8" s="6"/>
      <c r="F8" s="6"/>
      <c r="G8" s="6"/>
      <c r="H8" s="6"/>
      <c r="I8" s="6" t="str">
        <f>データ!$J$6</f>
        <v>水道事業</v>
      </c>
      <c r="J8" s="6"/>
      <c r="K8" s="6"/>
      <c r="L8" s="6"/>
      <c r="M8" s="6"/>
      <c r="N8" s="6"/>
      <c r="O8" s="6"/>
      <c r="P8" s="6" t="str">
        <f>データ!$K$6</f>
        <v>簡易水道事業</v>
      </c>
      <c r="Q8" s="6"/>
      <c r="R8" s="6"/>
      <c r="S8" s="6"/>
      <c r="T8" s="6"/>
      <c r="U8" s="6"/>
      <c r="V8" s="6"/>
      <c r="W8" s="6" t="str">
        <f>データ!$L$6</f>
        <v>D3</v>
      </c>
      <c r="X8" s="6"/>
      <c r="Y8" s="6"/>
      <c r="Z8" s="6"/>
      <c r="AA8" s="6"/>
      <c r="AB8" s="6"/>
      <c r="AC8" s="6"/>
      <c r="AD8" s="6" t="str">
        <f>データ!$M$6</f>
        <v>非設置</v>
      </c>
      <c r="AE8" s="6"/>
      <c r="AF8" s="6"/>
      <c r="AG8" s="6"/>
      <c r="AH8" s="6"/>
      <c r="AI8" s="6"/>
      <c r="AJ8" s="6"/>
      <c r="AK8" s="2"/>
      <c r="AL8" s="21">
        <f>データ!$R$6</f>
        <v>3817</v>
      </c>
      <c r="AM8" s="21"/>
      <c r="AN8" s="21"/>
      <c r="AO8" s="21"/>
      <c r="AP8" s="21"/>
      <c r="AQ8" s="21"/>
      <c r="AR8" s="21"/>
      <c r="AS8" s="21"/>
      <c r="AT8" s="7">
        <f>データ!$S$6</f>
        <v>315.06</v>
      </c>
      <c r="AU8" s="7"/>
      <c r="AV8" s="7"/>
      <c r="AW8" s="7"/>
      <c r="AX8" s="7"/>
      <c r="AY8" s="7"/>
      <c r="AZ8" s="7"/>
      <c r="BA8" s="7"/>
      <c r="BB8" s="7">
        <f>データ!$T$6</f>
        <v>12.12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10</v>
      </c>
      <c r="BM8" s="37"/>
      <c r="BN8" s="44" t="s">
        <v>21</v>
      </c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51"/>
    </row>
    <row r="9" spans="1:78" ht="18.75" customHeight="1">
      <c r="A9" s="2"/>
      <c r="B9" s="5" t="s">
        <v>22</v>
      </c>
      <c r="C9" s="5"/>
      <c r="D9" s="5"/>
      <c r="E9" s="5"/>
      <c r="F9" s="5"/>
      <c r="G9" s="5"/>
      <c r="H9" s="5"/>
      <c r="I9" s="5" t="s">
        <v>24</v>
      </c>
      <c r="J9" s="5"/>
      <c r="K9" s="5"/>
      <c r="L9" s="5"/>
      <c r="M9" s="5"/>
      <c r="N9" s="5"/>
      <c r="O9" s="5"/>
      <c r="P9" s="5" t="s">
        <v>26</v>
      </c>
      <c r="Q9" s="5"/>
      <c r="R9" s="5"/>
      <c r="S9" s="5"/>
      <c r="T9" s="5"/>
      <c r="U9" s="5"/>
      <c r="V9" s="5"/>
      <c r="W9" s="5" t="s">
        <v>23</v>
      </c>
      <c r="X9" s="5"/>
      <c r="Y9" s="5"/>
      <c r="Z9" s="5"/>
      <c r="AA9" s="5"/>
      <c r="AB9" s="5"/>
      <c r="AC9" s="5"/>
      <c r="AD9" s="2"/>
      <c r="AE9" s="2"/>
      <c r="AF9" s="2"/>
      <c r="AG9" s="2"/>
      <c r="AH9" s="3"/>
      <c r="AI9" s="2"/>
      <c r="AJ9" s="2"/>
      <c r="AK9" s="2"/>
      <c r="AL9" s="5" t="s">
        <v>30</v>
      </c>
      <c r="AM9" s="5"/>
      <c r="AN9" s="5"/>
      <c r="AO9" s="5"/>
      <c r="AP9" s="5"/>
      <c r="AQ9" s="5"/>
      <c r="AR9" s="5"/>
      <c r="AS9" s="5"/>
      <c r="AT9" s="5" t="s">
        <v>32</v>
      </c>
      <c r="AU9" s="5"/>
      <c r="AV9" s="5"/>
      <c r="AW9" s="5"/>
      <c r="AX9" s="5"/>
      <c r="AY9" s="5"/>
      <c r="AZ9" s="5"/>
      <c r="BA9" s="5"/>
      <c r="BB9" s="5" t="s">
        <v>14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35</v>
      </c>
      <c r="BM9" s="38"/>
      <c r="BN9" s="45" t="s">
        <v>36</v>
      </c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52"/>
    </row>
    <row r="10" spans="1:78" ht="18.75" customHeight="1">
      <c r="A10" s="2"/>
      <c r="B10" s="7" t="str">
        <f>データ!$N$6</f>
        <v>-</v>
      </c>
      <c r="C10" s="7"/>
      <c r="D10" s="7"/>
      <c r="E10" s="7"/>
      <c r="F10" s="7"/>
      <c r="G10" s="7"/>
      <c r="H10" s="7"/>
      <c r="I10" s="7" t="str">
        <f>データ!$O$6</f>
        <v>該当数値なし</v>
      </c>
      <c r="J10" s="7"/>
      <c r="K10" s="7"/>
      <c r="L10" s="7"/>
      <c r="M10" s="7"/>
      <c r="N10" s="7"/>
      <c r="O10" s="7"/>
      <c r="P10" s="7">
        <f>データ!$P$6</f>
        <v>58.35</v>
      </c>
      <c r="Q10" s="7"/>
      <c r="R10" s="7"/>
      <c r="S10" s="7"/>
      <c r="T10" s="7"/>
      <c r="U10" s="7"/>
      <c r="V10" s="7"/>
      <c r="W10" s="21">
        <f>データ!$Q$6</f>
        <v>2484</v>
      </c>
      <c r="X10" s="21"/>
      <c r="Y10" s="21"/>
      <c r="Z10" s="21"/>
      <c r="AA10" s="21"/>
      <c r="AB10" s="21"/>
      <c r="AC10" s="21"/>
      <c r="AD10" s="2"/>
      <c r="AE10" s="2"/>
      <c r="AF10" s="2"/>
      <c r="AG10" s="2"/>
      <c r="AH10" s="2"/>
      <c r="AI10" s="2"/>
      <c r="AJ10" s="2"/>
      <c r="AK10" s="2"/>
      <c r="AL10" s="21">
        <f>データ!$U$6</f>
        <v>2202</v>
      </c>
      <c r="AM10" s="21"/>
      <c r="AN10" s="21"/>
      <c r="AO10" s="21"/>
      <c r="AP10" s="21"/>
      <c r="AQ10" s="21"/>
      <c r="AR10" s="21"/>
      <c r="AS10" s="21"/>
      <c r="AT10" s="7">
        <f>データ!$V$6</f>
        <v>131.44999999999999</v>
      </c>
      <c r="AU10" s="7"/>
      <c r="AV10" s="7"/>
      <c r="AW10" s="7"/>
      <c r="AX10" s="7"/>
      <c r="AY10" s="7"/>
      <c r="AZ10" s="7"/>
      <c r="BA10" s="7"/>
      <c r="BB10" s="7">
        <f>データ!$W$6</f>
        <v>16.75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39</v>
      </c>
      <c r="BM10" s="39"/>
      <c r="BN10" s="46" t="s">
        <v>41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3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0" t="s">
        <v>44</v>
      </c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ht="13.5" customHeight="1">
      <c r="A14" s="2"/>
      <c r="B14" s="8" t="s">
        <v>47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48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54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55"/>
    </row>
    <row r="16" spans="1:78" ht="13.5" customHeight="1">
      <c r="A16" s="2"/>
      <c r="B16" s="1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24"/>
      <c r="BK16" s="2"/>
      <c r="BL16" s="34" t="s">
        <v>118</v>
      </c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56"/>
    </row>
    <row r="17" spans="1:78" ht="13.5" customHeight="1">
      <c r="A17" s="2"/>
      <c r="B17" s="1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24"/>
      <c r="BK17" s="2"/>
      <c r="BL17" s="34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56"/>
    </row>
    <row r="18" spans="1:78" ht="13.5" customHeight="1">
      <c r="A18" s="2"/>
      <c r="B18" s="1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24"/>
      <c r="BK18" s="2"/>
      <c r="BL18" s="34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56"/>
    </row>
    <row r="19" spans="1:78" ht="13.5" customHeight="1">
      <c r="A19" s="2"/>
      <c r="B19" s="1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24"/>
      <c r="BK19" s="2"/>
      <c r="BL19" s="34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56"/>
    </row>
    <row r="20" spans="1:78" ht="13.5" customHeight="1">
      <c r="A20" s="2"/>
      <c r="B20" s="1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24"/>
      <c r="BK20" s="2"/>
      <c r="BL20" s="34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56"/>
    </row>
    <row r="21" spans="1:78" ht="13.5" customHeight="1">
      <c r="A21" s="2"/>
      <c r="B21" s="1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24"/>
      <c r="BK21" s="2"/>
      <c r="BL21" s="34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56"/>
    </row>
    <row r="22" spans="1:78" ht="13.5" customHeight="1">
      <c r="A22" s="2"/>
      <c r="B22" s="10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24"/>
      <c r="BK22" s="2"/>
      <c r="BL22" s="34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56"/>
    </row>
    <row r="23" spans="1:78" ht="13.5" customHeight="1">
      <c r="A23" s="2"/>
      <c r="B23" s="1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24"/>
      <c r="BK23" s="2"/>
      <c r="BL23" s="34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56"/>
    </row>
    <row r="24" spans="1:78" ht="13.5" customHeight="1">
      <c r="A24" s="2"/>
      <c r="B24" s="1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24"/>
      <c r="BK24" s="2"/>
      <c r="BL24" s="34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56"/>
    </row>
    <row r="25" spans="1:78" ht="13.5" customHeight="1">
      <c r="A25" s="2"/>
      <c r="B25" s="10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24"/>
      <c r="BK25" s="2"/>
      <c r="BL25" s="34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56"/>
    </row>
    <row r="26" spans="1:78" ht="13.5" customHeight="1">
      <c r="A26" s="2"/>
      <c r="B26" s="1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24"/>
      <c r="BK26" s="2"/>
      <c r="BL26" s="34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56"/>
    </row>
    <row r="27" spans="1:78" ht="13.5" customHeight="1">
      <c r="A27" s="2"/>
      <c r="B27" s="1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24"/>
      <c r="BK27" s="2"/>
      <c r="BL27" s="34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56"/>
    </row>
    <row r="28" spans="1:78" ht="13.5" customHeight="1">
      <c r="A28" s="2"/>
      <c r="B28" s="1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24"/>
      <c r="BK28" s="2"/>
      <c r="BL28" s="34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56"/>
    </row>
    <row r="29" spans="1:78" ht="13.5" customHeight="1">
      <c r="A29" s="2"/>
      <c r="B29" s="1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24"/>
      <c r="BK29" s="2"/>
      <c r="BL29" s="34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56"/>
    </row>
    <row r="30" spans="1:78" ht="13.5" customHeight="1">
      <c r="A30" s="2"/>
      <c r="B30" s="10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24"/>
      <c r="BK30" s="2"/>
      <c r="BL30" s="34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56"/>
    </row>
    <row r="31" spans="1:78" ht="13.5" customHeight="1">
      <c r="A31" s="2"/>
      <c r="B31" s="10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24"/>
      <c r="BK31" s="2"/>
      <c r="BL31" s="34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56"/>
    </row>
    <row r="32" spans="1:78" ht="13.5" customHeight="1">
      <c r="A32" s="2"/>
      <c r="B32" s="10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24"/>
      <c r="BK32" s="2"/>
      <c r="BL32" s="34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56"/>
    </row>
    <row r="33" spans="1:78" ht="13.5" customHeight="1">
      <c r="A33" s="2"/>
      <c r="B33" s="1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24"/>
      <c r="BK33" s="2"/>
      <c r="BL33" s="34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56"/>
    </row>
    <row r="34" spans="1:78" ht="13.5" customHeight="1">
      <c r="A34" s="2"/>
      <c r="B34" s="10"/>
      <c r="C34" s="16" t="s">
        <v>49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0"/>
      <c r="R34" s="16" t="s">
        <v>50</v>
      </c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20"/>
      <c r="AG34" s="16" t="s">
        <v>51</v>
      </c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20"/>
      <c r="AV34" s="16" t="s">
        <v>42</v>
      </c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24"/>
      <c r="BK34" s="2"/>
      <c r="BL34" s="34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56"/>
    </row>
    <row r="35" spans="1:78" ht="13.5" customHeight="1">
      <c r="A35" s="2"/>
      <c r="B35" s="10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0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2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20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24"/>
      <c r="BK35" s="2"/>
      <c r="BL35" s="34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56"/>
    </row>
    <row r="36" spans="1:78" ht="13.5" customHeight="1">
      <c r="A36" s="2"/>
      <c r="B36" s="10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24"/>
      <c r="BK36" s="2"/>
      <c r="BL36" s="34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56"/>
    </row>
    <row r="37" spans="1:78" ht="13.5" customHeight="1">
      <c r="A37" s="2"/>
      <c r="B37" s="10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24"/>
      <c r="BK37" s="2"/>
      <c r="BL37" s="34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56"/>
    </row>
    <row r="38" spans="1:78" ht="13.5" customHeight="1">
      <c r="A38" s="2"/>
      <c r="B38" s="1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24"/>
      <c r="BK38" s="2"/>
      <c r="BL38" s="34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56"/>
    </row>
    <row r="39" spans="1:78" ht="13.5" customHeight="1">
      <c r="A39" s="2"/>
      <c r="B39" s="10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24"/>
      <c r="BK39" s="2"/>
      <c r="BL39" s="34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56"/>
    </row>
    <row r="40" spans="1:78" ht="13.5" customHeight="1">
      <c r="A40" s="2"/>
      <c r="B40" s="1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24"/>
      <c r="BK40" s="2"/>
      <c r="BL40" s="34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56"/>
    </row>
    <row r="41" spans="1:78" ht="13.5" customHeight="1">
      <c r="A41" s="2"/>
      <c r="B41" s="10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24"/>
      <c r="BK41" s="2"/>
      <c r="BL41" s="34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56"/>
    </row>
    <row r="42" spans="1:78" ht="13.5" customHeight="1">
      <c r="A42" s="2"/>
      <c r="B42" s="1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24"/>
      <c r="BK42" s="2"/>
      <c r="BL42" s="34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56"/>
    </row>
    <row r="43" spans="1:78" ht="13.5" customHeight="1">
      <c r="A43" s="2"/>
      <c r="B43" s="10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24"/>
      <c r="BK43" s="2"/>
      <c r="BL43" s="34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56"/>
    </row>
    <row r="44" spans="1:78" ht="13.5" customHeight="1">
      <c r="A44" s="2"/>
      <c r="B44" s="10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24"/>
      <c r="BK44" s="2"/>
      <c r="BL44" s="35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57"/>
    </row>
    <row r="45" spans="1:78" ht="13.5" customHeight="1">
      <c r="A45" s="2"/>
      <c r="B45" s="10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24"/>
      <c r="BK45" s="2"/>
      <c r="BL45" s="32" t="s">
        <v>53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54"/>
    </row>
    <row r="46" spans="1:78" ht="13.5" customHeight="1">
      <c r="A46" s="2"/>
      <c r="B46" s="1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24"/>
      <c r="BK46" s="2"/>
      <c r="BL46" s="3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55"/>
    </row>
    <row r="47" spans="1:78" ht="13.5" customHeight="1">
      <c r="A47" s="2"/>
      <c r="B47" s="1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24"/>
      <c r="BK47" s="2"/>
      <c r="BL47" s="34" t="s">
        <v>120</v>
      </c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56"/>
    </row>
    <row r="48" spans="1:78" ht="13.5" customHeight="1">
      <c r="A48" s="2"/>
      <c r="B48" s="10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24"/>
      <c r="BK48" s="2"/>
      <c r="BL48" s="34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56"/>
    </row>
    <row r="49" spans="1:78" ht="13.5" customHeight="1">
      <c r="A49" s="2"/>
      <c r="B49" s="10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24"/>
      <c r="BK49" s="2"/>
      <c r="BL49" s="34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56"/>
    </row>
    <row r="50" spans="1:78" ht="13.5" customHeight="1">
      <c r="A50" s="2"/>
      <c r="B50" s="10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24"/>
      <c r="BK50" s="2"/>
      <c r="BL50" s="34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56"/>
    </row>
    <row r="51" spans="1:78" ht="13.5" customHeight="1">
      <c r="A51" s="2"/>
      <c r="B51" s="10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24"/>
      <c r="BK51" s="2"/>
      <c r="BL51" s="34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56"/>
    </row>
    <row r="52" spans="1:78" ht="13.5" customHeight="1">
      <c r="A52" s="2"/>
      <c r="B52" s="10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24"/>
      <c r="BK52" s="2"/>
      <c r="BL52" s="34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56"/>
    </row>
    <row r="53" spans="1:78" ht="13.5" customHeight="1">
      <c r="A53" s="2"/>
      <c r="B53" s="10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24"/>
      <c r="BK53" s="2"/>
      <c r="BL53" s="34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56"/>
    </row>
    <row r="54" spans="1:78" ht="13.5" customHeight="1">
      <c r="A54" s="2"/>
      <c r="B54" s="10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24"/>
      <c r="BK54" s="2"/>
      <c r="BL54" s="34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56"/>
    </row>
    <row r="55" spans="1:78" ht="13.5" customHeight="1">
      <c r="A55" s="2"/>
      <c r="B55" s="10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24"/>
      <c r="BK55" s="2"/>
      <c r="BL55" s="34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56"/>
    </row>
    <row r="56" spans="1:78" ht="13.5" customHeight="1">
      <c r="A56" s="2"/>
      <c r="B56" s="10"/>
      <c r="C56" s="16" t="s">
        <v>1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20"/>
      <c r="R56" s="16" t="s">
        <v>55</v>
      </c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20"/>
      <c r="AG56" s="16" t="s">
        <v>45</v>
      </c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20"/>
      <c r="AV56" s="16" t="s">
        <v>56</v>
      </c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24"/>
      <c r="BK56" s="2"/>
      <c r="BL56" s="34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56"/>
    </row>
    <row r="57" spans="1:78" ht="13.5" customHeight="1">
      <c r="A57" s="2"/>
      <c r="B57" s="10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20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20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20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24"/>
      <c r="BK57" s="2"/>
      <c r="BL57" s="34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56"/>
    </row>
    <row r="58" spans="1:78" ht="13.5" customHeight="1">
      <c r="A58" s="2"/>
      <c r="B58" s="10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20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20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20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24"/>
      <c r="BK58" s="2"/>
      <c r="BL58" s="34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56"/>
    </row>
    <row r="59" spans="1:78" ht="13.5" customHeight="1">
      <c r="A59" s="2"/>
      <c r="B59" s="11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25"/>
      <c r="BK59" s="2"/>
      <c r="BL59" s="34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56"/>
    </row>
    <row r="60" spans="1:78" ht="13.5" customHeight="1">
      <c r="A60" s="2"/>
      <c r="B60" s="9" t="s">
        <v>7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4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56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4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56"/>
    </row>
    <row r="62" spans="1:78" ht="13.5" customHeight="1">
      <c r="A62" s="2"/>
      <c r="B62" s="1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24"/>
      <c r="BK62" s="2"/>
      <c r="BL62" s="34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56"/>
    </row>
    <row r="63" spans="1:78" ht="13.5" customHeight="1">
      <c r="A63" s="2"/>
      <c r="B63" s="1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24"/>
      <c r="BK63" s="2"/>
      <c r="BL63" s="35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57"/>
    </row>
    <row r="64" spans="1:78" ht="13.5" customHeight="1">
      <c r="A64" s="2"/>
      <c r="B64" s="10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24"/>
      <c r="BK64" s="2"/>
      <c r="BL64" s="32" t="s">
        <v>6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54"/>
    </row>
    <row r="65" spans="1:78" ht="13.5" customHeight="1">
      <c r="A65" s="2"/>
      <c r="B65" s="10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24"/>
      <c r="BK65" s="2"/>
      <c r="BL65" s="3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55"/>
    </row>
    <row r="66" spans="1:78" ht="13.5" customHeight="1">
      <c r="A66" s="2"/>
      <c r="B66" s="10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24"/>
      <c r="BK66" s="2"/>
      <c r="BL66" s="34" t="s">
        <v>119</v>
      </c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56"/>
    </row>
    <row r="67" spans="1:78" ht="13.5" customHeight="1">
      <c r="A67" s="2"/>
      <c r="B67" s="10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24"/>
      <c r="BK67" s="2"/>
      <c r="BL67" s="34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56"/>
    </row>
    <row r="68" spans="1:78" ht="13.5" customHeight="1">
      <c r="A68" s="2"/>
      <c r="B68" s="10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24"/>
      <c r="BK68" s="2"/>
      <c r="BL68" s="34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56"/>
    </row>
    <row r="69" spans="1:78" ht="13.5" customHeight="1">
      <c r="A69" s="2"/>
      <c r="B69" s="10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24"/>
      <c r="BK69" s="2"/>
      <c r="BL69" s="34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56"/>
    </row>
    <row r="70" spans="1:78" ht="13.5" customHeight="1">
      <c r="A70" s="2"/>
      <c r="B70" s="10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24"/>
      <c r="BK70" s="2"/>
      <c r="BL70" s="34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56"/>
    </row>
    <row r="71" spans="1:78" ht="13.5" customHeight="1">
      <c r="A71" s="2"/>
      <c r="B71" s="10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24"/>
      <c r="BK71" s="2"/>
      <c r="BL71" s="34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56"/>
    </row>
    <row r="72" spans="1:78" ht="13.5" customHeight="1">
      <c r="A72" s="2"/>
      <c r="B72" s="10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24"/>
      <c r="BK72" s="2"/>
      <c r="BL72" s="34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56"/>
    </row>
    <row r="73" spans="1:78" ht="13.5" customHeight="1">
      <c r="A73" s="2"/>
      <c r="B73" s="10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24"/>
      <c r="BK73" s="2"/>
      <c r="BL73" s="34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56"/>
    </row>
    <row r="74" spans="1:78" ht="13.5" customHeight="1">
      <c r="A74" s="2"/>
      <c r="B74" s="10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24"/>
      <c r="BK74" s="2"/>
      <c r="BL74" s="34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56"/>
    </row>
    <row r="75" spans="1:78" ht="13.5" customHeight="1">
      <c r="A75" s="2"/>
      <c r="B75" s="10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24"/>
      <c r="BK75" s="2"/>
      <c r="BL75" s="34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56"/>
    </row>
    <row r="76" spans="1:78" ht="13.5" customHeight="1">
      <c r="A76" s="2"/>
      <c r="B76" s="10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24"/>
      <c r="BK76" s="2"/>
      <c r="BL76" s="34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56"/>
    </row>
    <row r="77" spans="1:78" ht="13.5" customHeight="1">
      <c r="A77" s="2"/>
      <c r="B77" s="10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24"/>
      <c r="BK77" s="2"/>
      <c r="BL77" s="34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56"/>
    </row>
    <row r="78" spans="1:78" ht="13.5" customHeight="1">
      <c r="A78" s="2"/>
      <c r="B78" s="10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24"/>
      <c r="BK78" s="2"/>
      <c r="BL78" s="34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56"/>
    </row>
    <row r="79" spans="1:78" ht="13.5" customHeight="1">
      <c r="A79" s="2"/>
      <c r="B79" s="10"/>
      <c r="C79" s="16" t="s">
        <v>33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20"/>
      <c r="V79" s="20"/>
      <c r="W79" s="16" t="s">
        <v>58</v>
      </c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20"/>
      <c r="AP79" s="20"/>
      <c r="AQ79" s="16" t="s">
        <v>37</v>
      </c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5"/>
      <c r="BJ79" s="24"/>
      <c r="BK79" s="2"/>
      <c r="BL79" s="34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56"/>
    </row>
    <row r="80" spans="1:78" ht="13.5" customHeight="1">
      <c r="A80" s="2"/>
      <c r="B80" s="10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20"/>
      <c r="V80" s="20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20"/>
      <c r="AP80" s="20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5"/>
      <c r="BJ80" s="24"/>
      <c r="BK80" s="2"/>
      <c r="BL80" s="34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56"/>
    </row>
    <row r="81" spans="1:78" ht="13.5" customHeight="1">
      <c r="A81" s="2"/>
      <c r="B81" s="10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5"/>
      <c r="AP81" s="15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5"/>
      <c r="BJ81" s="24"/>
      <c r="BK81" s="2"/>
      <c r="BL81" s="34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56"/>
    </row>
    <row r="82" spans="1:78" ht="13.5" customHeight="1">
      <c r="A82" s="2"/>
      <c r="B82" s="11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25"/>
      <c r="BK82" s="2"/>
      <c r="BL82" s="35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57"/>
    </row>
    <row r="83" spans="1:78">
      <c r="C83" s="19" t="s">
        <v>27</v>
      </c>
    </row>
    <row r="84" spans="1:78" hidden="1">
      <c r="B84" s="12" t="s">
        <v>59</v>
      </c>
      <c r="C84" s="12"/>
      <c r="D84" s="12"/>
      <c r="E84" s="12" t="s">
        <v>57</v>
      </c>
      <c r="F84" s="12" t="s">
        <v>60</v>
      </c>
      <c r="G84" s="12" t="s">
        <v>62</v>
      </c>
      <c r="H84" s="12" t="s">
        <v>54</v>
      </c>
      <c r="I84" s="12" t="s">
        <v>5</v>
      </c>
      <c r="J84" s="12" t="s">
        <v>31</v>
      </c>
      <c r="K84" s="12" t="s">
        <v>63</v>
      </c>
      <c r="L84" s="12" t="s">
        <v>65</v>
      </c>
      <c r="M84" s="12" t="s">
        <v>38</v>
      </c>
      <c r="N84" s="12" t="s">
        <v>66</v>
      </c>
      <c r="O84" s="12" t="s">
        <v>68</v>
      </c>
    </row>
    <row r="85" spans="1:78" hidden="1">
      <c r="B85" s="12"/>
      <c r="C85" s="12"/>
      <c r="D85" s="12"/>
      <c r="E85" s="12" t="str">
        <f>データ!AH6</f>
        <v>【75.76】</v>
      </c>
      <c r="F85" s="12" t="s">
        <v>46</v>
      </c>
      <c r="G85" s="12" t="s">
        <v>46</v>
      </c>
      <c r="H85" s="12" t="str">
        <f>データ!BO6</f>
        <v>【1,141.75】</v>
      </c>
      <c r="I85" s="12" t="str">
        <f>データ!BZ6</f>
        <v>【54.93】</v>
      </c>
      <c r="J85" s="12" t="str">
        <f>データ!CK6</f>
        <v>【292.18】</v>
      </c>
      <c r="K85" s="12" t="str">
        <f>データ!CV6</f>
        <v>【56.91】</v>
      </c>
      <c r="L85" s="12" t="str">
        <f>データ!DG6</f>
        <v>【74.25】</v>
      </c>
      <c r="M85" s="12" t="s">
        <v>46</v>
      </c>
      <c r="N85" s="12" t="s">
        <v>46</v>
      </c>
      <c r="O85" s="12" t="str">
        <f>データ!EN6</f>
        <v>【0.72】</v>
      </c>
    </row>
  </sheetData>
  <sheetProtection algorithmName="SHA-512" hashValue="4B790Raff/MM2h103OMayHQk7CD9XK3NJER21jorTfwKMGExAR5vEfIJzThfV7uv0fXq5VNRLKjJ8XGkxsIleg==" saltValue="YnGpjakz46hngjQIJOBvQA==" spinCount="100000" sheet="1" objects="1" scenarios="1" formatCells="0" formatColumns="0" formatRows="0"/>
  <mergeCells count="55"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2:BZ4"/>
    <mergeCell ref="BL11:BZ13"/>
    <mergeCell ref="B14:BJ15"/>
    <mergeCell ref="BL14:BZ15"/>
    <mergeCell ref="C34:P35"/>
    <mergeCell ref="R34:AE35"/>
    <mergeCell ref="AG34:AT35"/>
    <mergeCell ref="AV34:BI35"/>
    <mergeCell ref="BL45:BZ46"/>
    <mergeCell ref="C56:P57"/>
    <mergeCell ref="R56:AE57"/>
    <mergeCell ref="AG56:AT57"/>
    <mergeCell ref="AV56:BI57"/>
    <mergeCell ref="B60:BJ61"/>
    <mergeCell ref="BL64:BZ65"/>
    <mergeCell ref="C79:T80"/>
    <mergeCell ref="W79:AN80"/>
    <mergeCell ref="AQ79:BH80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N10"/>
  <sheetViews>
    <sheetView showGridLines="0" workbookViewId="0"/>
  </sheetViews>
  <sheetFormatPr defaultRowHeight="13.5"/>
  <cols>
    <col min="2" max="144" width="11.875" customWidth="1"/>
  </cols>
  <sheetData>
    <row r="1" spans="1:144">
      <c r="A1" t="s">
        <v>61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>
        <v>1</v>
      </c>
      <c r="Y1" s="67">
        <v>1</v>
      </c>
      <c r="Z1" s="67">
        <v>1</v>
      </c>
      <c r="AA1" s="67">
        <v>1</v>
      </c>
      <c r="AB1" s="67">
        <v>1</v>
      </c>
      <c r="AC1" s="67">
        <v>1</v>
      </c>
      <c r="AD1" s="67">
        <v>1</v>
      </c>
      <c r="AE1" s="67">
        <v>1</v>
      </c>
      <c r="AF1" s="67">
        <v>1</v>
      </c>
      <c r="AG1" s="67">
        <v>1</v>
      </c>
      <c r="AH1" s="67"/>
      <c r="AI1" s="67">
        <v>1</v>
      </c>
      <c r="AJ1" s="67">
        <v>1</v>
      </c>
      <c r="AK1" s="67">
        <v>1</v>
      </c>
      <c r="AL1" s="67">
        <v>1</v>
      </c>
      <c r="AM1" s="67">
        <v>1</v>
      </c>
      <c r="AN1" s="67">
        <v>1</v>
      </c>
      <c r="AO1" s="67">
        <v>1</v>
      </c>
      <c r="AP1" s="67">
        <v>1</v>
      </c>
      <c r="AQ1" s="67">
        <v>1</v>
      </c>
      <c r="AR1" s="67">
        <v>1</v>
      </c>
      <c r="AS1" s="67"/>
      <c r="AT1" s="67">
        <v>1</v>
      </c>
      <c r="AU1" s="67">
        <v>1</v>
      </c>
      <c r="AV1" s="67">
        <v>1</v>
      </c>
      <c r="AW1" s="67">
        <v>1</v>
      </c>
      <c r="AX1" s="67">
        <v>1</v>
      </c>
      <c r="AY1" s="67">
        <v>1</v>
      </c>
      <c r="AZ1" s="67">
        <v>1</v>
      </c>
      <c r="BA1" s="67">
        <v>1</v>
      </c>
      <c r="BB1" s="67">
        <v>1</v>
      </c>
      <c r="BC1" s="67">
        <v>1</v>
      </c>
      <c r="BD1" s="67"/>
      <c r="BE1" s="67">
        <v>1</v>
      </c>
      <c r="BF1" s="67">
        <v>1</v>
      </c>
      <c r="BG1" s="67">
        <v>1</v>
      </c>
      <c r="BH1" s="67">
        <v>1</v>
      </c>
      <c r="BI1" s="67">
        <v>1</v>
      </c>
      <c r="BJ1" s="67">
        <v>1</v>
      </c>
      <c r="BK1" s="67">
        <v>1</v>
      </c>
      <c r="BL1" s="67">
        <v>1</v>
      </c>
      <c r="BM1" s="67">
        <v>1</v>
      </c>
      <c r="BN1" s="67">
        <v>1</v>
      </c>
      <c r="BO1" s="67"/>
      <c r="BP1" s="67">
        <v>1</v>
      </c>
      <c r="BQ1" s="67">
        <v>1</v>
      </c>
      <c r="BR1" s="67">
        <v>1</v>
      </c>
      <c r="BS1" s="67">
        <v>1</v>
      </c>
      <c r="BT1" s="67">
        <v>1</v>
      </c>
      <c r="BU1" s="67">
        <v>1</v>
      </c>
      <c r="BV1" s="67">
        <v>1</v>
      </c>
      <c r="BW1" s="67">
        <v>1</v>
      </c>
      <c r="BX1" s="67">
        <v>1</v>
      </c>
      <c r="BY1" s="67">
        <v>1</v>
      </c>
      <c r="BZ1" s="67"/>
      <c r="CA1" s="67">
        <v>1</v>
      </c>
      <c r="CB1" s="67">
        <v>1</v>
      </c>
      <c r="CC1" s="67">
        <v>1</v>
      </c>
      <c r="CD1" s="67">
        <v>1</v>
      </c>
      <c r="CE1" s="67">
        <v>1</v>
      </c>
      <c r="CF1" s="67">
        <v>1</v>
      </c>
      <c r="CG1" s="67">
        <v>1</v>
      </c>
      <c r="CH1" s="67">
        <v>1</v>
      </c>
      <c r="CI1" s="67">
        <v>1</v>
      </c>
      <c r="CJ1" s="67">
        <v>1</v>
      </c>
      <c r="CK1" s="67"/>
      <c r="CL1" s="67">
        <v>1</v>
      </c>
      <c r="CM1" s="67">
        <v>1</v>
      </c>
      <c r="CN1" s="67">
        <v>1</v>
      </c>
      <c r="CO1" s="67">
        <v>1</v>
      </c>
      <c r="CP1" s="67">
        <v>1</v>
      </c>
      <c r="CQ1" s="67">
        <v>1</v>
      </c>
      <c r="CR1" s="67">
        <v>1</v>
      </c>
      <c r="CS1" s="67">
        <v>1</v>
      </c>
      <c r="CT1" s="67">
        <v>1</v>
      </c>
      <c r="CU1" s="67">
        <v>1</v>
      </c>
      <c r="CV1" s="67"/>
      <c r="CW1" s="67">
        <v>1</v>
      </c>
      <c r="CX1" s="67">
        <v>1</v>
      </c>
      <c r="CY1" s="67">
        <v>1</v>
      </c>
      <c r="CZ1" s="67">
        <v>1</v>
      </c>
      <c r="DA1" s="67">
        <v>1</v>
      </c>
      <c r="DB1" s="67">
        <v>1</v>
      </c>
      <c r="DC1" s="67">
        <v>1</v>
      </c>
      <c r="DD1" s="67">
        <v>1</v>
      </c>
      <c r="DE1" s="67">
        <v>1</v>
      </c>
      <c r="DF1" s="67">
        <v>1</v>
      </c>
      <c r="DG1" s="67"/>
      <c r="DH1" s="67">
        <v>1</v>
      </c>
      <c r="DI1" s="67">
        <v>1</v>
      </c>
      <c r="DJ1" s="67">
        <v>1</v>
      </c>
      <c r="DK1" s="67">
        <v>1</v>
      </c>
      <c r="DL1" s="67">
        <v>1</v>
      </c>
      <c r="DM1" s="67">
        <v>1</v>
      </c>
      <c r="DN1" s="67">
        <v>1</v>
      </c>
      <c r="DO1" s="67">
        <v>1</v>
      </c>
      <c r="DP1" s="67">
        <v>1</v>
      </c>
      <c r="DQ1" s="67">
        <v>1</v>
      </c>
      <c r="DR1" s="67"/>
      <c r="DS1" s="67">
        <v>1</v>
      </c>
      <c r="DT1" s="67">
        <v>1</v>
      </c>
      <c r="DU1" s="67">
        <v>1</v>
      </c>
      <c r="DV1" s="67">
        <v>1</v>
      </c>
      <c r="DW1" s="67">
        <v>1</v>
      </c>
      <c r="DX1" s="67">
        <v>1</v>
      </c>
      <c r="DY1" s="67">
        <v>1</v>
      </c>
      <c r="DZ1" s="67">
        <v>1</v>
      </c>
      <c r="EA1" s="67">
        <v>1</v>
      </c>
      <c r="EB1" s="67">
        <v>1</v>
      </c>
      <c r="EC1" s="67"/>
      <c r="ED1" s="67">
        <v>1</v>
      </c>
      <c r="EE1" s="67">
        <v>1</v>
      </c>
      <c r="EF1" s="67">
        <v>1</v>
      </c>
      <c r="EG1" s="67">
        <v>1</v>
      </c>
      <c r="EH1" s="67">
        <v>1</v>
      </c>
      <c r="EI1" s="67">
        <v>1</v>
      </c>
      <c r="EJ1" s="67">
        <v>1</v>
      </c>
      <c r="EK1" s="67">
        <v>1</v>
      </c>
      <c r="EL1" s="67">
        <v>1</v>
      </c>
      <c r="EM1" s="67">
        <v>1</v>
      </c>
      <c r="EN1" s="67"/>
    </row>
    <row r="2" spans="1:144">
      <c r="A2" s="59" t="s">
        <v>43</v>
      </c>
      <c r="B2" s="59">
        <f t="shared" ref="B2:EN2" si="0">COLUMN()-1</f>
        <v>1</v>
      </c>
      <c r="C2" s="59">
        <f t="shared" si="0"/>
        <v>2</v>
      </c>
      <c r="D2" s="59">
        <f t="shared" si="0"/>
        <v>3</v>
      </c>
      <c r="E2" s="59">
        <f t="shared" si="0"/>
        <v>4</v>
      </c>
      <c r="F2" s="59">
        <f t="shared" si="0"/>
        <v>5</v>
      </c>
      <c r="G2" s="59">
        <f t="shared" si="0"/>
        <v>6</v>
      </c>
      <c r="H2" s="59">
        <f t="shared" si="0"/>
        <v>7</v>
      </c>
      <c r="I2" s="59">
        <f t="shared" si="0"/>
        <v>8</v>
      </c>
      <c r="J2" s="59">
        <f t="shared" si="0"/>
        <v>9</v>
      </c>
      <c r="K2" s="59">
        <f t="shared" si="0"/>
        <v>10</v>
      </c>
      <c r="L2" s="59">
        <f t="shared" si="0"/>
        <v>11</v>
      </c>
      <c r="M2" s="59">
        <f t="shared" si="0"/>
        <v>12</v>
      </c>
      <c r="N2" s="59">
        <f t="shared" si="0"/>
        <v>13</v>
      </c>
      <c r="O2" s="59">
        <f t="shared" si="0"/>
        <v>14</v>
      </c>
      <c r="P2" s="59">
        <f t="shared" si="0"/>
        <v>15</v>
      </c>
      <c r="Q2" s="59">
        <f t="shared" si="0"/>
        <v>16</v>
      </c>
      <c r="R2" s="59">
        <f t="shared" si="0"/>
        <v>17</v>
      </c>
      <c r="S2" s="59">
        <f t="shared" si="0"/>
        <v>18</v>
      </c>
      <c r="T2" s="59">
        <f t="shared" si="0"/>
        <v>19</v>
      </c>
      <c r="U2" s="59">
        <f t="shared" si="0"/>
        <v>20</v>
      </c>
      <c r="V2" s="59">
        <f t="shared" si="0"/>
        <v>21</v>
      </c>
      <c r="W2" s="59">
        <f t="shared" si="0"/>
        <v>22</v>
      </c>
      <c r="X2" s="59">
        <f t="shared" si="0"/>
        <v>23</v>
      </c>
      <c r="Y2" s="59">
        <f t="shared" si="0"/>
        <v>24</v>
      </c>
      <c r="Z2" s="59">
        <f t="shared" si="0"/>
        <v>25</v>
      </c>
      <c r="AA2" s="59">
        <f t="shared" si="0"/>
        <v>26</v>
      </c>
      <c r="AB2" s="59">
        <f t="shared" si="0"/>
        <v>27</v>
      </c>
      <c r="AC2" s="59">
        <f t="shared" si="0"/>
        <v>28</v>
      </c>
      <c r="AD2" s="59">
        <f t="shared" si="0"/>
        <v>29</v>
      </c>
      <c r="AE2" s="59">
        <f t="shared" si="0"/>
        <v>30</v>
      </c>
      <c r="AF2" s="59">
        <f t="shared" si="0"/>
        <v>31</v>
      </c>
      <c r="AG2" s="59">
        <f t="shared" si="0"/>
        <v>32</v>
      </c>
      <c r="AH2" s="59">
        <f t="shared" si="0"/>
        <v>33</v>
      </c>
      <c r="AI2" s="59">
        <f t="shared" si="0"/>
        <v>34</v>
      </c>
      <c r="AJ2" s="59">
        <f t="shared" si="0"/>
        <v>35</v>
      </c>
      <c r="AK2" s="59">
        <f t="shared" si="0"/>
        <v>36</v>
      </c>
      <c r="AL2" s="59">
        <f t="shared" si="0"/>
        <v>37</v>
      </c>
      <c r="AM2" s="59">
        <f t="shared" si="0"/>
        <v>38</v>
      </c>
      <c r="AN2" s="59">
        <f t="shared" si="0"/>
        <v>39</v>
      </c>
      <c r="AO2" s="59">
        <f t="shared" si="0"/>
        <v>40</v>
      </c>
      <c r="AP2" s="59">
        <f t="shared" si="0"/>
        <v>41</v>
      </c>
      <c r="AQ2" s="59">
        <f t="shared" si="0"/>
        <v>42</v>
      </c>
      <c r="AR2" s="59">
        <f t="shared" si="0"/>
        <v>43</v>
      </c>
      <c r="AS2" s="59">
        <f t="shared" si="0"/>
        <v>44</v>
      </c>
      <c r="AT2" s="59">
        <f t="shared" si="0"/>
        <v>45</v>
      </c>
      <c r="AU2" s="59">
        <f t="shared" si="0"/>
        <v>46</v>
      </c>
      <c r="AV2" s="59">
        <f t="shared" si="0"/>
        <v>47</v>
      </c>
      <c r="AW2" s="59">
        <f t="shared" si="0"/>
        <v>48</v>
      </c>
      <c r="AX2" s="59">
        <f t="shared" si="0"/>
        <v>49</v>
      </c>
      <c r="AY2" s="59">
        <f t="shared" si="0"/>
        <v>50</v>
      </c>
      <c r="AZ2" s="59">
        <f t="shared" si="0"/>
        <v>51</v>
      </c>
      <c r="BA2" s="59">
        <f t="shared" si="0"/>
        <v>52</v>
      </c>
      <c r="BB2" s="59">
        <f t="shared" si="0"/>
        <v>53</v>
      </c>
      <c r="BC2" s="59">
        <f t="shared" si="0"/>
        <v>54</v>
      </c>
      <c r="BD2" s="59">
        <f t="shared" si="0"/>
        <v>55</v>
      </c>
      <c r="BE2" s="59">
        <f t="shared" si="0"/>
        <v>56</v>
      </c>
      <c r="BF2" s="59">
        <f t="shared" si="0"/>
        <v>57</v>
      </c>
      <c r="BG2" s="59">
        <f t="shared" si="0"/>
        <v>58</v>
      </c>
      <c r="BH2" s="59">
        <f t="shared" si="0"/>
        <v>59</v>
      </c>
      <c r="BI2" s="59">
        <f t="shared" si="0"/>
        <v>60</v>
      </c>
      <c r="BJ2" s="59">
        <f t="shared" si="0"/>
        <v>61</v>
      </c>
      <c r="BK2" s="59">
        <f t="shared" si="0"/>
        <v>62</v>
      </c>
      <c r="BL2" s="59">
        <f t="shared" si="0"/>
        <v>63</v>
      </c>
      <c r="BM2" s="59">
        <f t="shared" si="0"/>
        <v>64</v>
      </c>
      <c r="BN2" s="59">
        <f t="shared" si="0"/>
        <v>65</v>
      </c>
      <c r="BO2" s="59">
        <f t="shared" si="0"/>
        <v>66</v>
      </c>
      <c r="BP2" s="59">
        <f t="shared" si="0"/>
        <v>67</v>
      </c>
      <c r="BQ2" s="59">
        <f t="shared" si="0"/>
        <v>68</v>
      </c>
      <c r="BR2" s="59">
        <f t="shared" si="0"/>
        <v>69</v>
      </c>
      <c r="BS2" s="59">
        <f t="shared" si="0"/>
        <v>70</v>
      </c>
      <c r="BT2" s="59">
        <f t="shared" si="0"/>
        <v>71</v>
      </c>
      <c r="BU2" s="59">
        <f t="shared" si="0"/>
        <v>72</v>
      </c>
      <c r="BV2" s="59">
        <f t="shared" si="0"/>
        <v>73</v>
      </c>
      <c r="BW2" s="59">
        <f t="shared" si="0"/>
        <v>74</v>
      </c>
      <c r="BX2" s="59">
        <f t="shared" si="0"/>
        <v>75</v>
      </c>
      <c r="BY2" s="59">
        <f t="shared" si="0"/>
        <v>76</v>
      </c>
      <c r="BZ2" s="59">
        <f t="shared" si="0"/>
        <v>77</v>
      </c>
      <c r="CA2" s="59">
        <f t="shared" si="0"/>
        <v>78</v>
      </c>
      <c r="CB2" s="59">
        <f t="shared" si="0"/>
        <v>79</v>
      </c>
      <c r="CC2" s="59">
        <f t="shared" si="0"/>
        <v>80</v>
      </c>
      <c r="CD2" s="59">
        <f t="shared" si="0"/>
        <v>81</v>
      </c>
      <c r="CE2" s="59">
        <f t="shared" si="0"/>
        <v>82</v>
      </c>
      <c r="CF2" s="59">
        <f t="shared" si="0"/>
        <v>83</v>
      </c>
      <c r="CG2" s="59">
        <f t="shared" si="0"/>
        <v>84</v>
      </c>
      <c r="CH2" s="59">
        <f t="shared" si="0"/>
        <v>85</v>
      </c>
      <c r="CI2" s="59">
        <f t="shared" si="0"/>
        <v>86</v>
      </c>
      <c r="CJ2" s="59">
        <f t="shared" si="0"/>
        <v>87</v>
      </c>
      <c r="CK2" s="59">
        <f t="shared" si="0"/>
        <v>88</v>
      </c>
      <c r="CL2" s="59">
        <f t="shared" si="0"/>
        <v>89</v>
      </c>
      <c r="CM2" s="59">
        <f t="shared" si="0"/>
        <v>90</v>
      </c>
      <c r="CN2" s="59">
        <f t="shared" si="0"/>
        <v>91</v>
      </c>
      <c r="CO2" s="59">
        <f t="shared" si="0"/>
        <v>92</v>
      </c>
      <c r="CP2" s="59">
        <f t="shared" si="0"/>
        <v>93</v>
      </c>
      <c r="CQ2" s="59">
        <f t="shared" si="0"/>
        <v>94</v>
      </c>
      <c r="CR2" s="59">
        <f t="shared" si="0"/>
        <v>95</v>
      </c>
      <c r="CS2" s="59">
        <f t="shared" si="0"/>
        <v>96</v>
      </c>
      <c r="CT2" s="59">
        <f t="shared" si="0"/>
        <v>97</v>
      </c>
      <c r="CU2" s="59">
        <f t="shared" si="0"/>
        <v>98</v>
      </c>
      <c r="CV2" s="59">
        <f t="shared" si="0"/>
        <v>99</v>
      </c>
      <c r="CW2" s="59">
        <f t="shared" si="0"/>
        <v>100</v>
      </c>
      <c r="CX2" s="59">
        <f t="shared" si="0"/>
        <v>101</v>
      </c>
      <c r="CY2" s="59">
        <f t="shared" si="0"/>
        <v>102</v>
      </c>
      <c r="CZ2" s="59">
        <f t="shared" si="0"/>
        <v>103</v>
      </c>
      <c r="DA2" s="59">
        <f t="shared" si="0"/>
        <v>104</v>
      </c>
      <c r="DB2" s="59">
        <f t="shared" si="0"/>
        <v>105</v>
      </c>
      <c r="DC2" s="59">
        <f t="shared" si="0"/>
        <v>106</v>
      </c>
      <c r="DD2" s="59">
        <f t="shared" si="0"/>
        <v>107</v>
      </c>
      <c r="DE2" s="59">
        <f t="shared" si="0"/>
        <v>108</v>
      </c>
      <c r="DF2" s="59">
        <f t="shared" si="0"/>
        <v>109</v>
      </c>
      <c r="DG2" s="59">
        <f t="shared" si="0"/>
        <v>110</v>
      </c>
      <c r="DH2" s="59">
        <f t="shared" si="0"/>
        <v>111</v>
      </c>
      <c r="DI2" s="59">
        <f t="shared" si="0"/>
        <v>112</v>
      </c>
      <c r="DJ2" s="59">
        <f t="shared" si="0"/>
        <v>113</v>
      </c>
      <c r="DK2" s="59">
        <f t="shared" si="0"/>
        <v>114</v>
      </c>
      <c r="DL2" s="59">
        <f t="shared" si="0"/>
        <v>115</v>
      </c>
      <c r="DM2" s="59">
        <f t="shared" si="0"/>
        <v>116</v>
      </c>
      <c r="DN2" s="59">
        <f t="shared" si="0"/>
        <v>117</v>
      </c>
      <c r="DO2" s="59">
        <f t="shared" si="0"/>
        <v>118</v>
      </c>
      <c r="DP2" s="59">
        <f t="shared" si="0"/>
        <v>119</v>
      </c>
      <c r="DQ2" s="59">
        <f t="shared" si="0"/>
        <v>120</v>
      </c>
      <c r="DR2" s="59">
        <f t="shared" si="0"/>
        <v>121</v>
      </c>
      <c r="DS2" s="59">
        <f t="shared" si="0"/>
        <v>122</v>
      </c>
      <c r="DT2" s="59">
        <f t="shared" si="0"/>
        <v>123</v>
      </c>
      <c r="DU2" s="59">
        <f t="shared" si="0"/>
        <v>124</v>
      </c>
      <c r="DV2" s="59">
        <f t="shared" si="0"/>
        <v>125</v>
      </c>
      <c r="DW2" s="59">
        <f t="shared" si="0"/>
        <v>126</v>
      </c>
      <c r="DX2" s="59">
        <f t="shared" si="0"/>
        <v>127</v>
      </c>
      <c r="DY2" s="59">
        <f t="shared" si="0"/>
        <v>128</v>
      </c>
      <c r="DZ2" s="59">
        <f t="shared" si="0"/>
        <v>129</v>
      </c>
      <c r="EA2" s="59">
        <f t="shared" si="0"/>
        <v>130</v>
      </c>
      <c r="EB2" s="59">
        <f t="shared" si="0"/>
        <v>131</v>
      </c>
      <c r="EC2" s="59">
        <f t="shared" si="0"/>
        <v>132</v>
      </c>
      <c r="ED2" s="59">
        <f t="shared" si="0"/>
        <v>133</v>
      </c>
      <c r="EE2" s="59">
        <f t="shared" si="0"/>
        <v>134</v>
      </c>
      <c r="EF2" s="59">
        <f t="shared" si="0"/>
        <v>135</v>
      </c>
      <c r="EG2" s="59">
        <f t="shared" si="0"/>
        <v>136</v>
      </c>
      <c r="EH2" s="59">
        <f t="shared" si="0"/>
        <v>137</v>
      </c>
      <c r="EI2" s="59">
        <f t="shared" si="0"/>
        <v>138</v>
      </c>
      <c r="EJ2" s="59">
        <f t="shared" si="0"/>
        <v>139</v>
      </c>
      <c r="EK2" s="59">
        <f t="shared" si="0"/>
        <v>140</v>
      </c>
      <c r="EL2" s="59">
        <f t="shared" si="0"/>
        <v>141</v>
      </c>
      <c r="EM2" s="59">
        <f t="shared" si="0"/>
        <v>142</v>
      </c>
      <c r="EN2" s="59">
        <f t="shared" si="0"/>
        <v>143</v>
      </c>
    </row>
    <row r="3" spans="1:144">
      <c r="A3" s="59" t="s">
        <v>20</v>
      </c>
      <c r="B3" s="61" t="s">
        <v>64</v>
      </c>
      <c r="C3" s="61" t="s">
        <v>17</v>
      </c>
      <c r="D3" s="61" t="s">
        <v>52</v>
      </c>
      <c r="E3" s="61" t="s">
        <v>70</v>
      </c>
      <c r="F3" s="61" t="s">
        <v>69</v>
      </c>
      <c r="G3" s="61" t="s">
        <v>28</v>
      </c>
      <c r="H3" s="68" t="s">
        <v>34</v>
      </c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5"/>
      <c r="X3" s="77" t="s">
        <v>67</v>
      </c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 t="s">
        <v>7</v>
      </c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</row>
    <row r="4" spans="1:144">
      <c r="A4" s="59" t="s">
        <v>71</v>
      </c>
      <c r="B4" s="62"/>
      <c r="C4" s="62"/>
      <c r="D4" s="62"/>
      <c r="E4" s="62"/>
      <c r="F4" s="62"/>
      <c r="G4" s="62"/>
      <c r="H4" s="69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6"/>
      <c r="X4" s="78" t="s">
        <v>25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 t="s">
        <v>72</v>
      </c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 t="s">
        <v>73</v>
      </c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 t="s">
        <v>74</v>
      </c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 t="s">
        <v>75</v>
      </c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 t="s">
        <v>76</v>
      </c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 t="s">
        <v>77</v>
      </c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 t="s">
        <v>79</v>
      </c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 t="s">
        <v>80</v>
      </c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 t="s">
        <v>81</v>
      </c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 t="s">
        <v>82</v>
      </c>
      <c r="EE4" s="78"/>
      <c r="EF4" s="78"/>
      <c r="EG4" s="78"/>
      <c r="EH4" s="78"/>
      <c r="EI4" s="78"/>
      <c r="EJ4" s="78"/>
      <c r="EK4" s="78"/>
      <c r="EL4" s="78"/>
      <c r="EM4" s="78"/>
      <c r="EN4" s="78"/>
    </row>
    <row r="5" spans="1:144">
      <c r="A5" s="59" t="s">
        <v>29</v>
      </c>
      <c r="B5" s="63"/>
      <c r="C5" s="63"/>
      <c r="D5" s="63"/>
      <c r="E5" s="63"/>
      <c r="F5" s="63"/>
      <c r="G5" s="63"/>
      <c r="H5" s="70" t="s">
        <v>16</v>
      </c>
      <c r="I5" s="70" t="s">
        <v>83</v>
      </c>
      <c r="J5" s="70" t="s">
        <v>84</v>
      </c>
      <c r="K5" s="70" t="s">
        <v>85</v>
      </c>
      <c r="L5" s="70" t="s">
        <v>86</v>
      </c>
      <c r="M5" s="70" t="s">
        <v>87</v>
      </c>
      <c r="N5" s="70" t="s">
        <v>88</v>
      </c>
      <c r="O5" s="70" t="s">
        <v>89</v>
      </c>
      <c r="P5" s="70" t="s">
        <v>90</v>
      </c>
      <c r="Q5" s="70" t="s">
        <v>2</v>
      </c>
      <c r="R5" s="70" t="s">
        <v>91</v>
      </c>
      <c r="S5" s="70" t="s">
        <v>92</v>
      </c>
      <c r="T5" s="70" t="s">
        <v>78</v>
      </c>
      <c r="U5" s="70" t="s">
        <v>93</v>
      </c>
      <c r="V5" s="70" t="s">
        <v>94</v>
      </c>
      <c r="W5" s="70" t="s">
        <v>95</v>
      </c>
      <c r="X5" s="70" t="s">
        <v>96</v>
      </c>
      <c r="Y5" s="70" t="s">
        <v>40</v>
      </c>
      <c r="Z5" s="70" t="s">
        <v>97</v>
      </c>
      <c r="AA5" s="70" t="s">
        <v>98</v>
      </c>
      <c r="AB5" s="70" t="s">
        <v>99</v>
      </c>
      <c r="AC5" s="70" t="s">
        <v>100</v>
      </c>
      <c r="AD5" s="70" t="s">
        <v>102</v>
      </c>
      <c r="AE5" s="70" t="s">
        <v>103</v>
      </c>
      <c r="AF5" s="70" t="s">
        <v>104</v>
      </c>
      <c r="AG5" s="70" t="s">
        <v>105</v>
      </c>
      <c r="AH5" s="70" t="s">
        <v>59</v>
      </c>
      <c r="AI5" s="70" t="s">
        <v>96</v>
      </c>
      <c r="AJ5" s="70" t="s">
        <v>40</v>
      </c>
      <c r="AK5" s="70" t="s">
        <v>97</v>
      </c>
      <c r="AL5" s="70" t="s">
        <v>98</v>
      </c>
      <c r="AM5" s="70" t="s">
        <v>99</v>
      </c>
      <c r="AN5" s="70" t="s">
        <v>100</v>
      </c>
      <c r="AO5" s="70" t="s">
        <v>102</v>
      </c>
      <c r="AP5" s="70" t="s">
        <v>103</v>
      </c>
      <c r="AQ5" s="70" t="s">
        <v>104</v>
      </c>
      <c r="AR5" s="70" t="s">
        <v>105</v>
      </c>
      <c r="AS5" s="70" t="s">
        <v>101</v>
      </c>
      <c r="AT5" s="70" t="s">
        <v>96</v>
      </c>
      <c r="AU5" s="70" t="s">
        <v>40</v>
      </c>
      <c r="AV5" s="70" t="s">
        <v>97</v>
      </c>
      <c r="AW5" s="70" t="s">
        <v>98</v>
      </c>
      <c r="AX5" s="70" t="s">
        <v>99</v>
      </c>
      <c r="AY5" s="70" t="s">
        <v>100</v>
      </c>
      <c r="AZ5" s="70" t="s">
        <v>102</v>
      </c>
      <c r="BA5" s="70" t="s">
        <v>103</v>
      </c>
      <c r="BB5" s="70" t="s">
        <v>104</v>
      </c>
      <c r="BC5" s="70" t="s">
        <v>105</v>
      </c>
      <c r="BD5" s="70" t="s">
        <v>101</v>
      </c>
      <c r="BE5" s="70" t="s">
        <v>96</v>
      </c>
      <c r="BF5" s="70" t="s">
        <v>40</v>
      </c>
      <c r="BG5" s="70" t="s">
        <v>97</v>
      </c>
      <c r="BH5" s="70" t="s">
        <v>98</v>
      </c>
      <c r="BI5" s="70" t="s">
        <v>99</v>
      </c>
      <c r="BJ5" s="70" t="s">
        <v>100</v>
      </c>
      <c r="BK5" s="70" t="s">
        <v>102</v>
      </c>
      <c r="BL5" s="70" t="s">
        <v>103</v>
      </c>
      <c r="BM5" s="70" t="s">
        <v>104</v>
      </c>
      <c r="BN5" s="70" t="s">
        <v>105</v>
      </c>
      <c r="BO5" s="70" t="s">
        <v>101</v>
      </c>
      <c r="BP5" s="70" t="s">
        <v>96</v>
      </c>
      <c r="BQ5" s="70" t="s">
        <v>40</v>
      </c>
      <c r="BR5" s="70" t="s">
        <v>97</v>
      </c>
      <c r="BS5" s="70" t="s">
        <v>98</v>
      </c>
      <c r="BT5" s="70" t="s">
        <v>99</v>
      </c>
      <c r="BU5" s="70" t="s">
        <v>100</v>
      </c>
      <c r="BV5" s="70" t="s">
        <v>102</v>
      </c>
      <c r="BW5" s="70" t="s">
        <v>103</v>
      </c>
      <c r="BX5" s="70" t="s">
        <v>104</v>
      </c>
      <c r="BY5" s="70" t="s">
        <v>105</v>
      </c>
      <c r="BZ5" s="70" t="s">
        <v>101</v>
      </c>
      <c r="CA5" s="70" t="s">
        <v>96</v>
      </c>
      <c r="CB5" s="70" t="s">
        <v>40</v>
      </c>
      <c r="CC5" s="70" t="s">
        <v>97</v>
      </c>
      <c r="CD5" s="70" t="s">
        <v>98</v>
      </c>
      <c r="CE5" s="70" t="s">
        <v>99</v>
      </c>
      <c r="CF5" s="70" t="s">
        <v>100</v>
      </c>
      <c r="CG5" s="70" t="s">
        <v>102</v>
      </c>
      <c r="CH5" s="70" t="s">
        <v>103</v>
      </c>
      <c r="CI5" s="70" t="s">
        <v>104</v>
      </c>
      <c r="CJ5" s="70" t="s">
        <v>105</v>
      </c>
      <c r="CK5" s="70" t="s">
        <v>101</v>
      </c>
      <c r="CL5" s="70" t="s">
        <v>96</v>
      </c>
      <c r="CM5" s="70" t="s">
        <v>40</v>
      </c>
      <c r="CN5" s="70" t="s">
        <v>97</v>
      </c>
      <c r="CO5" s="70" t="s">
        <v>98</v>
      </c>
      <c r="CP5" s="70" t="s">
        <v>99</v>
      </c>
      <c r="CQ5" s="70" t="s">
        <v>100</v>
      </c>
      <c r="CR5" s="70" t="s">
        <v>102</v>
      </c>
      <c r="CS5" s="70" t="s">
        <v>103</v>
      </c>
      <c r="CT5" s="70" t="s">
        <v>104</v>
      </c>
      <c r="CU5" s="70" t="s">
        <v>105</v>
      </c>
      <c r="CV5" s="70" t="s">
        <v>101</v>
      </c>
      <c r="CW5" s="70" t="s">
        <v>96</v>
      </c>
      <c r="CX5" s="70" t="s">
        <v>40</v>
      </c>
      <c r="CY5" s="70" t="s">
        <v>97</v>
      </c>
      <c r="CZ5" s="70" t="s">
        <v>98</v>
      </c>
      <c r="DA5" s="70" t="s">
        <v>99</v>
      </c>
      <c r="DB5" s="70" t="s">
        <v>100</v>
      </c>
      <c r="DC5" s="70" t="s">
        <v>102</v>
      </c>
      <c r="DD5" s="70" t="s">
        <v>103</v>
      </c>
      <c r="DE5" s="70" t="s">
        <v>104</v>
      </c>
      <c r="DF5" s="70" t="s">
        <v>105</v>
      </c>
      <c r="DG5" s="70" t="s">
        <v>101</v>
      </c>
      <c r="DH5" s="70" t="s">
        <v>96</v>
      </c>
      <c r="DI5" s="70" t="s">
        <v>40</v>
      </c>
      <c r="DJ5" s="70" t="s">
        <v>97</v>
      </c>
      <c r="DK5" s="70" t="s">
        <v>98</v>
      </c>
      <c r="DL5" s="70" t="s">
        <v>99</v>
      </c>
      <c r="DM5" s="70" t="s">
        <v>100</v>
      </c>
      <c r="DN5" s="70" t="s">
        <v>102</v>
      </c>
      <c r="DO5" s="70" t="s">
        <v>103</v>
      </c>
      <c r="DP5" s="70" t="s">
        <v>104</v>
      </c>
      <c r="DQ5" s="70" t="s">
        <v>105</v>
      </c>
      <c r="DR5" s="70" t="s">
        <v>101</v>
      </c>
      <c r="DS5" s="70" t="s">
        <v>96</v>
      </c>
      <c r="DT5" s="70" t="s">
        <v>40</v>
      </c>
      <c r="DU5" s="70" t="s">
        <v>97</v>
      </c>
      <c r="DV5" s="70" t="s">
        <v>98</v>
      </c>
      <c r="DW5" s="70" t="s">
        <v>99</v>
      </c>
      <c r="DX5" s="70" t="s">
        <v>100</v>
      </c>
      <c r="DY5" s="70" t="s">
        <v>102</v>
      </c>
      <c r="DZ5" s="70" t="s">
        <v>103</v>
      </c>
      <c r="EA5" s="70" t="s">
        <v>104</v>
      </c>
      <c r="EB5" s="70" t="s">
        <v>105</v>
      </c>
      <c r="EC5" s="70" t="s">
        <v>101</v>
      </c>
      <c r="ED5" s="70" t="s">
        <v>96</v>
      </c>
      <c r="EE5" s="70" t="s">
        <v>40</v>
      </c>
      <c r="EF5" s="70" t="s">
        <v>97</v>
      </c>
      <c r="EG5" s="70" t="s">
        <v>98</v>
      </c>
      <c r="EH5" s="70" t="s">
        <v>99</v>
      </c>
      <c r="EI5" s="70" t="s">
        <v>100</v>
      </c>
      <c r="EJ5" s="70" t="s">
        <v>102</v>
      </c>
      <c r="EK5" s="70" t="s">
        <v>103</v>
      </c>
      <c r="EL5" s="70" t="s">
        <v>104</v>
      </c>
      <c r="EM5" s="70" t="s">
        <v>105</v>
      </c>
      <c r="EN5" s="70" t="s">
        <v>101</v>
      </c>
    </row>
    <row r="6" spans="1:144" s="58" customFormat="1">
      <c r="A6" s="59" t="s">
        <v>106</v>
      </c>
      <c r="B6" s="64">
        <f t="shared" ref="B6:W6" si="1">B7</f>
        <v>2017</v>
      </c>
      <c r="C6" s="64">
        <f t="shared" si="1"/>
        <v>393444</v>
      </c>
      <c r="D6" s="64">
        <f t="shared" si="1"/>
        <v>47</v>
      </c>
      <c r="E6" s="64">
        <f t="shared" si="1"/>
        <v>1</v>
      </c>
      <c r="F6" s="64">
        <f t="shared" si="1"/>
        <v>0</v>
      </c>
      <c r="G6" s="64">
        <f t="shared" si="1"/>
        <v>0</v>
      </c>
      <c r="H6" s="64" t="str">
        <f t="shared" si="1"/>
        <v>高知県　大豊町</v>
      </c>
      <c r="I6" s="64" t="str">
        <f t="shared" si="1"/>
        <v>法非適用</v>
      </c>
      <c r="J6" s="64" t="str">
        <f t="shared" si="1"/>
        <v>水道事業</v>
      </c>
      <c r="K6" s="64" t="str">
        <f t="shared" si="1"/>
        <v>簡易水道事業</v>
      </c>
      <c r="L6" s="64" t="str">
        <f t="shared" si="1"/>
        <v>D3</v>
      </c>
      <c r="M6" s="64" t="str">
        <f t="shared" si="1"/>
        <v>非設置</v>
      </c>
      <c r="N6" s="73" t="str">
        <f t="shared" si="1"/>
        <v>-</v>
      </c>
      <c r="O6" s="73" t="str">
        <f t="shared" si="1"/>
        <v>該当数値なし</v>
      </c>
      <c r="P6" s="73">
        <f t="shared" si="1"/>
        <v>58.35</v>
      </c>
      <c r="Q6" s="73">
        <f t="shared" si="1"/>
        <v>2484</v>
      </c>
      <c r="R6" s="73">
        <f t="shared" si="1"/>
        <v>3817</v>
      </c>
      <c r="S6" s="73">
        <f t="shared" si="1"/>
        <v>315.06</v>
      </c>
      <c r="T6" s="73">
        <f t="shared" si="1"/>
        <v>12.12</v>
      </c>
      <c r="U6" s="73">
        <f t="shared" si="1"/>
        <v>2202</v>
      </c>
      <c r="V6" s="73">
        <f t="shared" si="1"/>
        <v>131.44999999999999</v>
      </c>
      <c r="W6" s="73">
        <f t="shared" si="1"/>
        <v>16.75</v>
      </c>
      <c r="X6" s="79">
        <f t="shared" ref="X6:AG6" si="2">IF(X7="",NA(),X7)</f>
        <v>57.13</v>
      </c>
      <c r="Y6" s="79">
        <f t="shared" si="2"/>
        <v>53.71</v>
      </c>
      <c r="Z6" s="79">
        <f t="shared" si="2"/>
        <v>54.54</v>
      </c>
      <c r="AA6" s="79">
        <f t="shared" si="2"/>
        <v>46.67</v>
      </c>
      <c r="AB6" s="79">
        <f t="shared" si="2"/>
        <v>47.72</v>
      </c>
      <c r="AC6" s="79">
        <f t="shared" si="2"/>
        <v>76.09</v>
      </c>
      <c r="AD6" s="79">
        <f t="shared" si="2"/>
        <v>75.87</v>
      </c>
      <c r="AE6" s="79">
        <f t="shared" si="2"/>
        <v>76.27</v>
      </c>
      <c r="AF6" s="79">
        <f t="shared" si="2"/>
        <v>77.56</v>
      </c>
      <c r="AG6" s="79">
        <f t="shared" si="2"/>
        <v>78.510000000000005</v>
      </c>
      <c r="AH6" s="73" t="str">
        <f>IF(AH7="","",IF(AH7="-","【-】","【"&amp;SUBSTITUTE(TEXT(AH7,"#,##0.00"),"-","△")&amp;"】"))</f>
        <v>【75.76】</v>
      </c>
      <c r="AI6" s="73" t="e">
        <f t="shared" ref="AI6:AR6" si="3">IF(AI7="",NA(),AI7)</f>
        <v>#N/A</v>
      </c>
      <c r="AJ6" s="73" t="e">
        <f t="shared" si="3"/>
        <v>#N/A</v>
      </c>
      <c r="AK6" s="73" t="e">
        <f t="shared" si="3"/>
        <v>#N/A</v>
      </c>
      <c r="AL6" s="73" t="e">
        <f t="shared" si="3"/>
        <v>#N/A</v>
      </c>
      <c r="AM6" s="73" t="e">
        <f t="shared" si="3"/>
        <v>#N/A</v>
      </c>
      <c r="AN6" s="73" t="e">
        <f t="shared" si="3"/>
        <v>#N/A</v>
      </c>
      <c r="AO6" s="73" t="e">
        <f t="shared" si="3"/>
        <v>#N/A</v>
      </c>
      <c r="AP6" s="73" t="e">
        <f t="shared" si="3"/>
        <v>#N/A</v>
      </c>
      <c r="AQ6" s="73" t="e">
        <f t="shared" si="3"/>
        <v>#N/A</v>
      </c>
      <c r="AR6" s="73" t="e">
        <f t="shared" si="3"/>
        <v>#N/A</v>
      </c>
      <c r="AS6" s="73" t="str">
        <f>IF(AS7="","",IF(AS7="-","【-】","【"&amp;SUBSTITUTE(TEXT(AS7,"#,##0.00"),"-","△")&amp;"】"))</f>
        <v/>
      </c>
      <c r="AT6" s="73" t="e">
        <f t="shared" ref="AT6:BC6" si="4">IF(AT7="",NA(),AT7)</f>
        <v>#N/A</v>
      </c>
      <c r="AU6" s="73" t="e">
        <f t="shared" si="4"/>
        <v>#N/A</v>
      </c>
      <c r="AV6" s="73" t="e">
        <f t="shared" si="4"/>
        <v>#N/A</v>
      </c>
      <c r="AW6" s="73" t="e">
        <f t="shared" si="4"/>
        <v>#N/A</v>
      </c>
      <c r="AX6" s="73" t="e">
        <f t="shared" si="4"/>
        <v>#N/A</v>
      </c>
      <c r="AY6" s="73" t="e">
        <f t="shared" si="4"/>
        <v>#N/A</v>
      </c>
      <c r="AZ6" s="73" t="e">
        <f t="shared" si="4"/>
        <v>#N/A</v>
      </c>
      <c r="BA6" s="73" t="e">
        <f t="shared" si="4"/>
        <v>#N/A</v>
      </c>
      <c r="BB6" s="73" t="e">
        <f t="shared" si="4"/>
        <v>#N/A</v>
      </c>
      <c r="BC6" s="73" t="e">
        <f t="shared" si="4"/>
        <v>#N/A</v>
      </c>
      <c r="BD6" s="73" t="str">
        <f>IF(BD7="","",IF(BD7="-","【-】","【"&amp;SUBSTITUTE(TEXT(BD7,"#,##0.00"),"-","△")&amp;"】"))</f>
        <v/>
      </c>
      <c r="BE6" s="79">
        <f t="shared" ref="BE6:BN6" si="5">IF(BE7="",NA(),BE7)</f>
        <v>1533.22</v>
      </c>
      <c r="BF6" s="79">
        <f t="shared" si="5"/>
        <v>1442.42</v>
      </c>
      <c r="BG6" s="79">
        <f t="shared" si="5"/>
        <v>1354.66</v>
      </c>
      <c r="BH6" s="79">
        <f t="shared" si="5"/>
        <v>1269.1600000000001</v>
      </c>
      <c r="BI6" s="79">
        <f t="shared" si="5"/>
        <v>1497.42</v>
      </c>
      <c r="BJ6" s="79">
        <f t="shared" si="5"/>
        <v>1113.76</v>
      </c>
      <c r="BK6" s="79">
        <f t="shared" si="5"/>
        <v>1125.69</v>
      </c>
      <c r="BL6" s="79">
        <f t="shared" si="5"/>
        <v>1134.67</v>
      </c>
      <c r="BM6" s="79">
        <f t="shared" si="5"/>
        <v>1144.79</v>
      </c>
      <c r="BN6" s="79">
        <f t="shared" si="5"/>
        <v>1061.58</v>
      </c>
      <c r="BO6" s="73" t="str">
        <f>IF(BO7="","",IF(BO7="-","【-】","【"&amp;SUBSTITUTE(TEXT(BO7,"#,##0.00"),"-","△")&amp;"】"))</f>
        <v>【1,141.75】</v>
      </c>
      <c r="BP6" s="79">
        <f t="shared" ref="BP6:BY6" si="6">IF(BP7="",NA(),BP7)</f>
        <v>50.98</v>
      </c>
      <c r="BQ6" s="79">
        <f t="shared" si="6"/>
        <v>49.23</v>
      </c>
      <c r="BR6" s="79">
        <f t="shared" si="6"/>
        <v>54.22</v>
      </c>
      <c r="BS6" s="79">
        <f t="shared" si="6"/>
        <v>46.43</v>
      </c>
      <c r="BT6" s="79">
        <f t="shared" si="6"/>
        <v>46.79</v>
      </c>
      <c r="BU6" s="79">
        <f t="shared" si="6"/>
        <v>34.25</v>
      </c>
      <c r="BV6" s="79">
        <f t="shared" si="6"/>
        <v>46.48</v>
      </c>
      <c r="BW6" s="79">
        <f t="shared" si="6"/>
        <v>40.6</v>
      </c>
      <c r="BX6" s="79">
        <f t="shared" si="6"/>
        <v>56.04</v>
      </c>
      <c r="BY6" s="79">
        <f t="shared" si="6"/>
        <v>58.52</v>
      </c>
      <c r="BZ6" s="73" t="str">
        <f>IF(BZ7="","",IF(BZ7="-","【-】","【"&amp;SUBSTITUTE(TEXT(BZ7,"#,##0.00"),"-","△")&amp;"】"))</f>
        <v>【54.93】</v>
      </c>
      <c r="CA6" s="79">
        <f t="shared" ref="CA6:CJ6" si="7">IF(CA7="",NA(),CA7)</f>
        <v>302.95999999999998</v>
      </c>
      <c r="CB6" s="79">
        <f t="shared" si="7"/>
        <v>320.32</v>
      </c>
      <c r="CC6" s="79">
        <f t="shared" si="7"/>
        <v>292.22000000000003</v>
      </c>
      <c r="CD6" s="79">
        <f t="shared" si="7"/>
        <v>343.28</v>
      </c>
      <c r="CE6" s="79">
        <f t="shared" si="7"/>
        <v>341.09</v>
      </c>
      <c r="CF6" s="79">
        <f t="shared" si="7"/>
        <v>501.18</v>
      </c>
      <c r="CG6" s="79">
        <f t="shared" si="7"/>
        <v>376.61</v>
      </c>
      <c r="CH6" s="79">
        <f t="shared" si="7"/>
        <v>440.03</v>
      </c>
      <c r="CI6" s="79">
        <f t="shared" si="7"/>
        <v>304.35000000000002</v>
      </c>
      <c r="CJ6" s="79">
        <f t="shared" si="7"/>
        <v>296.3</v>
      </c>
      <c r="CK6" s="73" t="str">
        <f>IF(CK7="","",IF(CK7="-","【-】","【"&amp;SUBSTITUTE(TEXT(CK7,"#,##0.00"),"-","△")&amp;"】"))</f>
        <v>【292.18】</v>
      </c>
      <c r="CL6" s="79">
        <f t="shared" ref="CL6:CU6" si="8">IF(CL7="",NA(),CL7)</f>
        <v>53.76</v>
      </c>
      <c r="CM6" s="79">
        <f t="shared" si="8"/>
        <v>52.54</v>
      </c>
      <c r="CN6" s="79">
        <f t="shared" si="8"/>
        <v>48.19</v>
      </c>
      <c r="CO6" s="79">
        <f t="shared" si="8"/>
        <v>48.32</v>
      </c>
      <c r="CP6" s="79">
        <f t="shared" si="8"/>
        <v>41.41</v>
      </c>
      <c r="CQ6" s="79">
        <f t="shared" si="8"/>
        <v>57.55</v>
      </c>
      <c r="CR6" s="79">
        <f t="shared" si="8"/>
        <v>57.43</v>
      </c>
      <c r="CS6" s="79">
        <f t="shared" si="8"/>
        <v>57.29</v>
      </c>
      <c r="CT6" s="79">
        <f t="shared" si="8"/>
        <v>55.9</v>
      </c>
      <c r="CU6" s="79">
        <f t="shared" si="8"/>
        <v>57.3</v>
      </c>
      <c r="CV6" s="73" t="str">
        <f>IF(CV7="","",IF(CV7="-","【-】","【"&amp;SUBSTITUTE(TEXT(CV7,"#,##0.00"),"-","△")&amp;"】"))</f>
        <v>【56.91】</v>
      </c>
      <c r="CW6" s="79">
        <f t="shared" ref="CW6:DF6" si="9">IF(CW7="",NA(),CW7)</f>
        <v>76.92</v>
      </c>
      <c r="CX6" s="79">
        <f t="shared" si="9"/>
        <v>76.92</v>
      </c>
      <c r="CY6" s="79">
        <f t="shared" si="9"/>
        <v>83.33</v>
      </c>
      <c r="CZ6" s="79">
        <f t="shared" si="9"/>
        <v>83.33</v>
      </c>
      <c r="DA6" s="79">
        <f t="shared" si="9"/>
        <v>83.33</v>
      </c>
      <c r="DB6" s="79">
        <f t="shared" si="9"/>
        <v>74.14</v>
      </c>
      <c r="DC6" s="79">
        <f t="shared" si="9"/>
        <v>73.83</v>
      </c>
      <c r="DD6" s="79">
        <f t="shared" si="9"/>
        <v>73.69</v>
      </c>
      <c r="DE6" s="79">
        <f t="shared" si="9"/>
        <v>73.28</v>
      </c>
      <c r="DF6" s="79">
        <f t="shared" si="9"/>
        <v>72.42</v>
      </c>
      <c r="DG6" s="73" t="str">
        <f>IF(DG7="","",IF(DG7="-","【-】","【"&amp;SUBSTITUTE(TEXT(DG7,"#,##0.00"),"-","△")&amp;"】"))</f>
        <v>【74.25】</v>
      </c>
      <c r="DH6" s="73" t="e">
        <f t="shared" ref="DH6:DQ6" si="10">IF(DH7="",NA(),DH7)</f>
        <v>#N/A</v>
      </c>
      <c r="DI6" s="73" t="e">
        <f t="shared" si="10"/>
        <v>#N/A</v>
      </c>
      <c r="DJ6" s="73" t="e">
        <f t="shared" si="10"/>
        <v>#N/A</v>
      </c>
      <c r="DK6" s="73" t="e">
        <f t="shared" si="10"/>
        <v>#N/A</v>
      </c>
      <c r="DL6" s="73" t="e">
        <f t="shared" si="10"/>
        <v>#N/A</v>
      </c>
      <c r="DM6" s="73" t="e">
        <f t="shared" si="10"/>
        <v>#N/A</v>
      </c>
      <c r="DN6" s="73" t="e">
        <f t="shared" si="10"/>
        <v>#N/A</v>
      </c>
      <c r="DO6" s="73" t="e">
        <f t="shared" si="10"/>
        <v>#N/A</v>
      </c>
      <c r="DP6" s="73" t="e">
        <f t="shared" si="10"/>
        <v>#N/A</v>
      </c>
      <c r="DQ6" s="73" t="e">
        <f t="shared" si="10"/>
        <v>#N/A</v>
      </c>
      <c r="DR6" s="73" t="str">
        <f>IF(DR7="","",IF(DR7="-","【-】","【"&amp;SUBSTITUTE(TEXT(DR7,"#,##0.00"),"-","△")&amp;"】"))</f>
        <v/>
      </c>
      <c r="DS6" s="73" t="e">
        <f t="shared" ref="DS6:EB6" si="11">IF(DS7="",NA(),DS7)</f>
        <v>#N/A</v>
      </c>
      <c r="DT6" s="73" t="e">
        <f t="shared" si="11"/>
        <v>#N/A</v>
      </c>
      <c r="DU6" s="73" t="e">
        <f t="shared" si="11"/>
        <v>#N/A</v>
      </c>
      <c r="DV6" s="73" t="e">
        <f t="shared" si="11"/>
        <v>#N/A</v>
      </c>
      <c r="DW6" s="73" t="e">
        <f t="shared" si="11"/>
        <v>#N/A</v>
      </c>
      <c r="DX6" s="73" t="e">
        <f t="shared" si="11"/>
        <v>#N/A</v>
      </c>
      <c r="DY6" s="73" t="e">
        <f t="shared" si="11"/>
        <v>#N/A</v>
      </c>
      <c r="DZ6" s="73" t="e">
        <f t="shared" si="11"/>
        <v>#N/A</v>
      </c>
      <c r="EA6" s="73" t="e">
        <f t="shared" si="11"/>
        <v>#N/A</v>
      </c>
      <c r="EB6" s="73" t="e">
        <f t="shared" si="11"/>
        <v>#N/A</v>
      </c>
      <c r="EC6" s="73" t="str">
        <f>IF(EC7="","",IF(EC7="-","【-】","【"&amp;SUBSTITUTE(TEXT(EC7,"#,##0.00"),"-","△")&amp;"】"))</f>
        <v/>
      </c>
      <c r="ED6" s="79">
        <f t="shared" ref="ED6:EM6" si="12">IF(ED7="",NA(),ED7)</f>
        <v>14.21</v>
      </c>
      <c r="EE6" s="73">
        <f t="shared" si="12"/>
        <v>0</v>
      </c>
      <c r="EF6" s="73">
        <f t="shared" si="12"/>
        <v>0</v>
      </c>
      <c r="EG6" s="73">
        <f t="shared" si="12"/>
        <v>0</v>
      </c>
      <c r="EH6" s="73">
        <f t="shared" si="12"/>
        <v>0</v>
      </c>
      <c r="EI6" s="79">
        <f t="shared" si="12"/>
        <v>0.8</v>
      </c>
      <c r="EJ6" s="79">
        <f t="shared" si="12"/>
        <v>0.69</v>
      </c>
      <c r="EK6" s="79">
        <f t="shared" si="12"/>
        <v>0.65</v>
      </c>
      <c r="EL6" s="79">
        <f t="shared" si="12"/>
        <v>0.53</v>
      </c>
      <c r="EM6" s="79">
        <f t="shared" si="12"/>
        <v>0.72</v>
      </c>
      <c r="EN6" s="73" t="str">
        <f>IF(EN7="","",IF(EN7="-","【-】","【"&amp;SUBSTITUTE(TEXT(EN7,"#,##0.00"),"-","△")&amp;"】"))</f>
        <v>【0.72】</v>
      </c>
    </row>
    <row r="7" spans="1:144" s="58" customFormat="1">
      <c r="A7" s="59"/>
      <c r="B7" s="65">
        <v>2017</v>
      </c>
      <c r="C7" s="65">
        <v>393444</v>
      </c>
      <c r="D7" s="65">
        <v>47</v>
      </c>
      <c r="E7" s="65">
        <v>1</v>
      </c>
      <c r="F7" s="65">
        <v>0</v>
      </c>
      <c r="G7" s="65">
        <v>0</v>
      </c>
      <c r="H7" s="65" t="s">
        <v>107</v>
      </c>
      <c r="I7" s="65" t="s">
        <v>108</v>
      </c>
      <c r="J7" s="65" t="s">
        <v>109</v>
      </c>
      <c r="K7" s="65" t="s">
        <v>110</v>
      </c>
      <c r="L7" s="65" t="s">
        <v>111</v>
      </c>
      <c r="M7" s="65" t="s">
        <v>13</v>
      </c>
      <c r="N7" s="74" t="s">
        <v>46</v>
      </c>
      <c r="O7" s="74" t="s">
        <v>112</v>
      </c>
      <c r="P7" s="74">
        <v>58.35</v>
      </c>
      <c r="Q7" s="74">
        <v>2484</v>
      </c>
      <c r="R7" s="74">
        <v>3817</v>
      </c>
      <c r="S7" s="74">
        <v>315.06</v>
      </c>
      <c r="T7" s="74">
        <v>12.12</v>
      </c>
      <c r="U7" s="74">
        <v>2202</v>
      </c>
      <c r="V7" s="74">
        <v>131.44999999999999</v>
      </c>
      <c r="W7" s="74">
        <v>16.75</v>
      </c>
      <c r="X7" s="74">
        <v>57.13</v>
      </c>
      <c r="Y7" s="74">
        <v>53.71</v>
      </c>
      <c r="Z7" s="74">
        <v>54.54</v>
      </c>
      <c r="AA7" s="74">
        <v>46.67</v>
      </c>
      <c r="AB7" s="74">
        <v>47.72</v>
      </c>
      <c r="AC7" s="74">
        <v>76.09</v>
      </c>
      <c r="AD7" s="74">
        <v>75.87</v>
      </c>
      <c r="AE7" s="74">
        <v>76.27</v>
      </c>
      <c r="AF7" s="74">
        <v>77.56</v>
      </c>
      <c r="AG7" s="74">
        <v>78.510000000000005</v>
      </c>
      <c r="AH7" s="74">
        <v>75.760000000000005</v>
      </c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>
        <v>1533.22</v>
      </c>
      <c r="BF7" s="74">
        <v>1442.42</v>
      </c>
      <c r="BG7" s="74">
        <v>1354.66</v>
      </c>
      <c r="BH7" s="74">
        <v>1269.1600000000001</v>
      </c>
      <c r="BI7" s="74">
        <v>1497.42</v>
      </c>
      <c r="BJ7" s="74">
        <v>1113.76</v>
      </c>
      <c r="BK7" s="74">
        <v>1125.69</v>
      </c>
      <c r="BL7" s="74">
        <v>1134.67</v>
      </c>
      <c r="BM7" s="74">
        <v>1144.79</v>
      </c>
      <c r="BN7" s="74">
        <v>1061.58</v>
      </c>
      <c r="BO7" s="74">
        <v>1141.75</v>
      </c>
      <c r="BP7" s="74">
        <v>50.98</v>
      </c>
      <c r="BQ7" s="74">
        <v>49.23</v>
      </c>
      <c r="BR7" s="74">
        <v>54.22</v>
      </c>
      <c r="BS7" s="74">
        <v>46.43</v>
      </c>
      <c r="BT7" s="74">
        <v>46.79</v>
      </c>
      <c r="BU7" s="74">
        <v>34.25</v>
      </c>
      <c r="BV7" s="74">
        <v>46.48</v>
      </c>
      <c r="BW7" s="74">
        <v>40.6</v>
      </c>
      <c r="BX7" s="74">
        <v>56.04</v>
      </c>
      <c r="BY7" s="74">
        <v>58.52</v>
      </c>
      <c r="BZ7" s="74">
        <v>54.93</v>
      </c>
      <c r="CA7" s="74">
        <v>302.95999999999998</v>
      </c>
      <c r="CB7" s="74">
        <v>320.32</v>
      </c>
      <c r="CC7" s="74">
        <v>292.22000000000003</v>
      </c>
      <c r="CD7" s="74">
        <v>343.28</v>
      </c>
      <c r="CE7" s="74">
        <v>341.09</v>
      </c>
      <c r="CF7" s="74">
        <v>501.18</v>
      </c>
      <c r="CG7" s="74">
        <v>376.61</v>
      </c>
      <c r="CH7" s="74">
        <v>440.03</v>
      </c>
      <c r="CI7" s="74">
        <v>304.35000000000002</v>
      </c>
      <c r="CJ7" s="74">
        <v>296.3</v>
      </c>
      <c r="CK7" s="74">
        <v>292.18</v>
      </c>
      <c r="CL7" s="74">
        <v>53.76</v>
      </c>
      <c r="CM7" s="74">
        <v>52.54</v>
      </c>
      <c r="CN7" s="74">
        <v>48.19</v>
      </c>
      <c r="CO7" s="74">
        <v>48.32</v>
      </c>
      <c r="CP7" s="74">
        <v>41.41</v>
      </c>
      <c r="CQ7" s="74">
        <v>57.55</v>
      </c>
      <c r="CR7" s="74">
        <v>57.43</v>
      </c>
      <c r="CS7" s="74">
        <v>57.29</v>
      </c>
      <c r="CT7" s="74">
        <v>55.9</v>
      </c>
      <c r="CU7" s="74">
        <v>57.3</v>
      </c>
      <c r="CV7" s="74">
        <v>56.91</v>
      </c>
      <c r="CW7" s="74">
        <v>76.92</v>
      </c>
      <c r="CX7" s="74">
        <v>76.92</v>
      </c>
      <c r="CY7" s="74">
        <v>83.33</v>
      </c>
      <c r="CZ7" s="74">
        <v>83.33</v>
      </c>
      <c r="DA7" s="74">
        <v>83.33</v>
      </c>
      <c r="DB7" s="74">
        <v>74.14</v>
      </c>
      <c r="DC7" s="74">
        <v>73.83</v>
      </c>
      <c r="DD7" s="74">
        <v>73.69</v>
      </c>
      <c r="DE7" s="74">
        <v>73.28</v>
      </c>
      <c r="DF7" s="74">
        <v>72.42</v>
      </c>
      <c r="DG7" s="74">
        <v>74.25</v>
      </c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>
        <v>14.21</v>
      </c>
      <c r="EE7" s="74">
        <v>0</v>
      </c>
      <c r="EF7" s="74">
        <v>0</v>
      </c>
      <c r="EG7" s="74">
        <v>0</v>
      </c>
      <c r="EH7" s="74">
        <v>0</v>
      </c>
      <c r="EI7" s="74">
        <v>0.8</v>
      </c>
      <c r="EJ7" s="74">
        <v>0.69</v>
      </c>
      <c r="EK7" s="74">
        <v>0.65</v>
      </c>
      <c r="EL7" s="74">
        <v>0.53</v>
      </c>
      <c r="EM7" s="74">
        <v>0.72</v>
      </c>
      <c r="EN7" s="74">
        <v>0.72</v>
      </c>
    </row>
    <row r="8" spans="1:144"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</row>
    <row r="9" spans="1:144">
      <c r="A9" s="60"/>
      <c r="B9" s="60" t="s">
        <v>113</v>
      </c>
      <c r="C9" s="60" t="s">
        <v>114</v>
      </c>
      <c r="D9" s="60" t="s">
        <v>115</v>
      </c>
      <c r="E9" s="60" t="s">
        <v>116</v>
      </c>
      <c r="F9" s="60" t="s">
        <v>117</v>
      </c>
      <c r="X9" s="80"/>
      <c r="Y9" s="80"/>
      <c r="Z9" s="80"/>
      <c r="AA9" s="80"/>
      <c r="AB9" s="80"/>
      <c r="AC9" s="80"/>
      <c r="AD9" s="80"/>
      <c r="AE9" s="80"/>
      <c r="AF9" s="80"/>
      <c r="AG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D9" s="80"/>
      <c r="EE9" s="80"/>
      <c r="EF9" s="80"/>
      <c r="EG9" s="80"/>
      <c r="EH9" s="80"/>
      <c r="EI9" s="80"/>
      <c r="EJ9" s="80"/>
      <c r="EK9" s="80"/>
      <c r="EL9" s="80"/>
      <c r="EM9" s="80"/>
    </row>
    <row r="10" spans="1:144">
      <c r="A10" s="60" t="s">
        <v>64</v>
      </c>
      <c r="B10" s="66">
        <f>DATEVALUE($B$6-4&amp;"年1月1日")</f>
        <v>41275</v>
      </c>
      <c r="C10" s="66">
        <f>DATEVALUE($B$6-3&amp;"年1月1日")</f>
        <v>41640</v>
      </c>
      <c r="D10" s="66">
        <f>DATEVALUE($B$6-2&amp;"年1月1日")</f>
        <v>42005</v>
      </c>
      <c r="E10" s="66">
        <f>DATEVALUE($B$6-1&amp;"年1月1日")</f>
        <v>42370</v>
      </c>
      <c r="F10" s="66">
        <f>DATEVALUE($B$6&amp;"年1月1日")</f>
        <v>42736</v>
      </c>
    </row>
  </sheetData>
  <mergeCells count="14"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  <mergeCell ref="H3:W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4.0.3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ioas_user</cp:lastModifiedBy>
  <cp:lastPrinted>2019-01-18T02:44:00Z</cp:lastPrinted>
  <dcterms:created xsi:type="dcterms:W3CDTF">2018-12-03T08:45:29Z</dcterms:created>
  <dcterms:modified xsi:type="dcterms:W3CDTF">2019-02-14T00:02:32Z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2019-02-14T00:02:32Z</vt:filetime>
  </property>
</Properties>
</file>