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91\Desktop\【経営比較分析表】2017_394114_47_010\"/>
    </mc:Choice>
  </mc:AlternateContent>
  <workbookProtection workbookAlgorithmName="SHA-512" workbookHashValue="wu+EIbCNP0Gp1E6kzyT/WaZXTD7l5O+KGgqybH4nZyFkGT/cZ2+nZe7133/Mg+BSX+GE4B4WdlCbOWahyldqjg==" workbookSaltValue="FOW5QrOu3xiqMQzIDqFG/w==" workbookSpinCount="100000" lockStructure="1"/>
  <bookViews>
    <workbookView xWindow="0" yWindow="0" windowWidth="1437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<sst xmlns="http://schemas.openxmlformats.org/spreadsheetml/2006/main" count="237" uniqueCount="123">
  <si>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</si>
  <si>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</si>
  <si>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</si>
  <si>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</si>
  <si>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</si>
  <si>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</si>
  <si>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</si>
  <si>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</si>
  <si>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</si>
  <si>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</si>
  <si>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</si>
  <si>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</si>
  <si>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</si>
  <si>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</si>
  <si>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</si>
  <si>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</si>
  <si>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</si>
  <si>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</si>
  <si>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</si>
  <si>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</si>
  <si>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</si>
  <si>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</si>
  <si>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</si>
  <si>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</si>
  <si>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</si>
  <si>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</si>
  <si>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</si>
  <si>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</si>
  <si>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</si>
  <si>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</si>
  <si>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</si>
  <si>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</si>
  <si>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</si>
  <si>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</si>
  <si>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</si>
  <si>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</si>
  <si>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</si>
  <si>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</si>
  <si>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</si>
  <si>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</si>
  <si>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</si>
  <si>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</si>
  <si>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</si>
  <si>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</si>
  <si>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</si>
  <si>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</si>
  <si>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</si>
  <si>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</si>
  <si>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</si>
  <si>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</si>
  <si>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</si>
  <si>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</si>
  <si>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</si>
  <si>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</si>
  <si>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</si>
  <si>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</si>
  <si>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</si>
  <si>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</si>
  <si>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</si>
  <si>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</si>
  <si>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</si>
  <si>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</si>
  <si>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</si>
  <si>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</si>
  <si>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</si>
  <si>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</si>
  <si>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</si>
  <si>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</si>
  <si>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</si>
  <si>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</si>
  <si>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</si>
  <si>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</si>
  <si>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</si>
  <si>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</si>
  <si>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</si>
  <si>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</si>
  <si>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</si>
  <si>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</si>
  <si>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</si>
  <si>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</si>
  <si>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</si>
  <si>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</si>
  <si>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</si>
  <si>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</si>
  <si>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</si>
  <si>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</si>
  <si>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</si>
  <si>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</si>
  <si>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</si>
  <si>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</si>
  <si>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</si>
  <si>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</si>
  <si>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</si>
  <si>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</si>
  <si>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</si>
  <si>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</si>
  <si>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</si>
  <si>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</si>
  <si>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</si>
  <si>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</si>
  <si>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</si>
  <si>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</si>
  <si>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</si>
  <si>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</si>
  <si>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</si>
  <si>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</si>
  <si>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</si>
  <si>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</si>
  <si>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</si>
  <si>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</si>
  <si>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</si>
  <si>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</si>
  <si>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</si>
  <si>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</si>
  <si>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</si>
  <si>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</si>
  <si>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</si>
  <si>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</si>
  <si>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</si>
  <si>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</si>
  <si>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財源の確保や経営に与える影響等を踏まえながら、今後、管路の更新等の必要性が高いものから、順次更新等を図っていく予定である。</t>
    <rPh sb="1" eb="3">
      <t>ザイゲン</t>
    </rPh>
    <rPh sb="4" eb="6">
      <t>カクホ</t>
    </rPh>
    <rPh sb="7" eb="9">
      <t>ケイエイ</t>
    </rPh>
    <rPh sb="10" eb="11">
      <t>アタ</t>
    </rPh>
    <rPh sb="13" eb="15">
      <t>エイキョウ</t>
    </rPh>
    <rPh sb="15" eb="16">
      <t>トウ</t>
    </rPh>
    <rPh sb="17" eb="18">
      <t>フ</t>
    </rPh>
    <rPh sb="24" eb="26">
      <t>コンゴ</t>
    </rPh>
    <rPh sb="27" eb="29">
      <t>カンロ</t>
    </rPh>
    <rPh sb="30" eb="32">
      <t>コウシン</t>
    </rPh>
    <rPh sb="32" eb="33">
      <t>トウ</t>
    </rPh>
    <rPh sb="34" eb="37">
      <t>ヒツヨウセイ</t>
    </rPh>
    <rPh sb="38" eb="39">
      <t>タカ</t>
    </rPh>
    <rPh sb="45" eb="47">
      <t>ジュンジ</t>
    </rPh>
    <rPh sb="47" eb="49">
      <t>コウシン</t>
    </rPh>
    <rPh sb="49" eb="50">
      <t>トウ</t>
    </rPh>
    <rPh sb="51" eb="52">
      <t>ハカ</t>
    </rPh>
    <rPh sb="56" eb="58">
      <t>ヨテイ</t>
    </rPh>
    <phoneticPr fontId="4"/>
  </si>
  <si>
    <t>　収益的収支比率は、全国平均からは下回るものの、近年の傾向は、微増ではあるが増加傾向にある。
　料金回収率については、給水に係わる費用を給水収益と繰入金等で賄っているため、適切な料金収入の確保が必要である。
　経営の健全化を図るために、様々な観点から分析し、改善点を洗い出す必要がある。</t>
    <rPh sb="1" eb="4">
      <t>シュウエキテキ</t>
    </rPh>
    <rPh sb="4" eb="6">
      <t>シュウシ</t>
    </rPh>
    <rPh sb="6" eb="8">
      <t>ヒリツ</t>
    </rPh>
    <rPh sb="10" eb="12">
      <t>ゼンコク</t>
    </rPh>
    <rPh sb="12" eb="14">
      <t>ヘイキン</t>
    </rPh>
    <rPh sb="17" eb="19">
      <t>シタマワ</t>
    </rPh>
    <rPh sb="24" eb="26">
      <t>キンネン</t>
    </rPh>
    <rPh sb="27" eb="29">
      <t>ケイコウ</t>
    </rPh>
    <rPh sb="38" eb="40">
      <t>ゾウカ</t>
    </rPh>
    <rPh sb="40" eb="42">
      <t>ケイコウ</t>
    </rPh>
    <rPh sb="48" eb="50">
      <t>リョウキン</t>
    </rPh>
    <rPh sb="50" eb="52">
      <t>カイシュウ</t>
    </rPh>
    <rPh sb="52" eb="53">
      <t>リツ</t>
    </rPh>
    <rPh sb="59" eb="61">
      <t>キュウスイ</t>
    </rPh>
    <rPh sb="65" eb="67">
      <t>ヒヨウ</t>
    </rPh>
    <rPh sb="68" eb="70">
      <t>キュウスイ</t>
    </rPh>
    <rPh sb="70" eb="72">
      <t>シュウエキ</t>
    </rPh>
    <rPh sb="73" eb="75">
      <t>クリイレ</t>
    </rPh>
    <rPh sb="75" eb="76">
      <t>キン</t>
    </rPh>
    <rPh sb="76" eb="77">
      <t>トウ</t>
    </rPh>
    <rPh sb="86" eb="88">
      <t>テキセツ</t>
    </rPh>
    <rPh sb="89" eb="91">
      <t>リョウキン</t>
    </rPh>
    <rPh sb="91" eb="93">
      <t>シュウニュウ</t>
    </rPh>
    <rPh sb="94" eb="96">
      <t>カクホ</t>
    </rPh>
    <rPh sb="97" eb="99">
      <t>ヒツヨウ</t>
    </rPh>
    <rPh sb="105" eb="107">
      <t>ケイエイ</t>
    </rPh>
    <rPh sb="108" eb="111">
      <t>ケンゼンカ</t>
    </rPh>
    <rPh sb="112" eb="113">
      <t>ハカ</t>
    </rPh>
    <phoneticPr fontId="4"/>
  </si>
  <si>
    <t>　給水収益の適切な確保や設備投資に対する優先順位付け等を確実に行い、経営の健全化を図っていく必要がある。また、給水収益以外の収入を抑えるためには、前述したことと並行して、必要に応じた料金の見直しが検討課題となる。</t>
    <rPh sb="1" eb="3">
      <t>キュウスイ</t>
    </rPh>
    <rPh sb="3" eb="5">
      <t>シュウエキ</t>
    </rPh>
    <rPh sb="6" eb="8">
      <t>テキセツ</t>
    </rPh>
    <rPh sb="9" eb="11">
      <t>カクホ</t>
    </rPh>
    <rPh sb="12" eb="14">
      <t>セツビ</t>
    </rPh>
    <rPh sb="14" eb="16">
      <t>トウシ</t>
    </rPh>
    <rPh sb="17" eb="18">
      <t>タイ</t>
    </rPh>
    <rPh sb="20" eb="22">
      <t>ユウセン</t>
    </rPh>
    <rPh sb="22" eb="24">
      <t>ジュンイ</t>
    </rPh>
    <rPh sb="24" eb="25">
      <t>ヅ</t>
    </rPh>
    <rPh sb="26" eb="27">
      <t>トウ</t>
    </rPh>
    <rPh sb="28" eb="30">
      <t>カクジツ</t>
    </rPh>
    <rPh sb="31" eb="32">
      <t>オコナ</t>
    </rPh>
    <rPh sb="34" eb="36">
      <t>ケイエイ</t>
    </rPh>
    <rPh sb="37" eb="39">
      <t>ケンゼン</t>
    </rPh>
    <rPh sb="39" eb="40">
      <t>カ</t>
    </rPh>
    <rPh sb="41" eb="42">
      <t>ハカ</t>
    </rPh>
    <rPh sb="46" eb="48">
      <t>ヒツヨウ</t>
    </rPh>
    <rPh sb="62" eb="64">
      <t>シュウニュウ</t>
    </rPh>
    <rPh sb="65" eb="66">
      <t>オサ</t>
    </rPh>
    <rPh sb="73" eb="75">
      <t>ゼンジュツ</t>
    </rPh>
    <rPh sb="80" eb="82">
      <t>ヘイコウ</t>
    </rPh>
    <rPh sb="85" eb="87">
      <t>ヒツヨウ</t>
    </rPh>
    <rPh sb="88" eb="89">
      <t>オウ</t>
    </rPh>
    <rPh sb="91" eb="93">
      <t>リョウキン</t>
    </rPh>
    <rPh sb="94" eb="96">
      <t>ミナオ</t>
    </rPh>
    <rPh sb="98" eb="100">
      <t>ケントウ</t>
    </rPh>
    <rPh sb="100" eb="10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</si>
</sst>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4B-448E-B8F0-784F926B61B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0.98</c:v>
                </c:pt>
                <c:pt idx="2">
                  <c:v>0.65</c:v>
                </c:pt>
                <c:pt idx="3">
                  <c:v>0.53</c:v>
                </c:pt>
                <c:pt idx="4">
                  <c:v>0.72</c:v>
                </c:pt>
              </c:numCache>
            </c:numRef>
          </c:val>
          <c:smooth val="0"/>
          <c:extLst>
            <c:ext xmlns:c16="http://schemas.microsoft.com/office/drawing/2014/chart" uri="{C3380CC4-5D6E-409C-BE32-E72D297353CC}">
              <c16:uniqueId val="{00000001-AE4B-448E-B8F0-784F926B61B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75.87</c:v>
                </c:pt>
                <c:pt idx="1">
                  <c:v>72.709999999999994</c:v>
                </c:pt>
                <c:pt idx="2">
                  <c:v>71.13</c:v>
                </c:pt>
                <c:pt idx="3">
                  <c:v>76.16</c:v>
                </c:pt>
                <c:pt idx="4">
                  <c:v>65.680000000000007</c:v>
                </c:pt>
              </c:numCache>
            </c:numRef>
          </c:val>
          <c:extLst>
            <c:ext xmlns:c16="http://schemas.microsoft.com/office/drawing/2014/chart" uri="{C3380CC4-5D6E-409C-BE32-E72D297353CC}">
              <c16:uniqueId val="{00000000-6CEE-442D-9839-94BF9AB3CAD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58.96</c:v>
                </c:pt>
                <c:pt idx="2">
                  <c:v>57.29</c:v>
                </c:pt>
                <c:pt idx="3">
                  <c:v>55.9</c:v>
                </c:pt>
                <c:pt idx="4">
                  <c:v>57.3</c:v>
                </c:pt>
              </c:numCache>
            </c:numRef>
          </c:val>
          <c:smooth val="0"/>
          <c:extLst>
            <c:ext xmlns:c16="http://schemas.microsoft.com/office/drawing/2014/chart" uri="{C3380CC4-5D6E-409C-BE32-E72D297353CC}">
              <c16:uniqueId val="{00000001-6CEE-442D-9839-94BF9AB3CAD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77.42</c:v>
                </c:pt>
                <c:pt idx="1">
                  <c:v>77.42</c:v>
                </c:pt>
                <c:pt idx="2">
                  <c:v>81.99</c:v>
                </c:pt>
                <c:pt idx="3">
                  <c:v>81.99</c:v>
                </c:pt>
                <c:pt idx="4">
                  <c:v>99.48</c:v>
                </c:pt>
              </c:numCache>
            </c:numRef>
          </c:val>
          <c:extLst>
            <c:ext xmlns:c16="http://schemas.microsoft.com/office/drawing/2014/chart" uri="{C3380CC4-5D6E-409C-BE32-E72D297353CC}">
              <c16:uniqueId val="{00000000-8301-4BC7-BE2B-9AF9AD74668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76.58</c:v>
                </c:pt>
                <c:pt idx="2">
                  <c:v>73.69</c:v>
                </c:pt>
                <c:pt idx="3">
                  <c:v>73.28</c:v>
                </c:pt>
                <c:pt idx="4">
                  <c:v>72.42</c:v>
                </c:pt>
              </c:numCache>
            </c:numRef>
          </c:val>
          <c:smooth val="0"/>
          <c:extLst>
            <c:ext xmlns:c16="http://schemas.microsoft.com/office/drawing/2014/chart" uri="{C3380CC4-5D6E-409C-BE32-E72D297353CC}">
              <c16:uniqueId val="{00000001-8301-4BC7-BE2B-9AF9AD74668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71.23</c:v>
                </c:pt>
                <c:pt idx="1">
                  <c:v>71.680000000000007</c:v>
                </c:pt>
                <c:pt idx="2">
                  <c:v>73.150000000000006</c:v>
                </c:pt>
                <c:pt idx="3">
                  <c:v>73.78</c:v>
                </c:pt>
                <c:pt idx="4">
                  <c:v>72.28</c:v>
                </c:pt>
              </c:numCache>
            </c:numRef>
          </c:val>
          <c:extLst>
            <c:ext xmlns:c16="http://schemas.microsoft.com/office/drawing/2014/chart" uri="{C3380CC4-5D6E-409C-BE32-E72D297353CC}">
              <c16:uniqueId val="{00000000-1262-432E-B614-3C69CD4831F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75.09</c:v>
                </c:pt>
                <c:pt idx="2">
                  <c:v>76.27</c:v>
                </c:pt>
                <c:pt idx="3">
                  <c:v>77.56</c:v>
                </c:pt>
                <c:pt idx="4">
                  <c:v>78.510000000000005</c:v>
                </c:pt>
              </c:numCache>
            </c:numRef>
          </c:val>
          <c:smooth val="0"/>
          <c:extLst>
            <c:ext xmlns:c16="http://schemas.microsoft.com/office/drawing/2014/chart" uri="{C3380CC4-5D6E-409C-BE32-E72D297353CC}">
              <c16:uniqueId val="{00000001-1262-432E-B614-3C69CD4831F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86-4BB7-BE8D-92F0254521D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86-4BB7-BE8D-92F0254521D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B-410E-9343-2C5B8459353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B-410E-9343-2C5B8459353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6A-40F8-8C3E-A85DBD94020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A-40F8-8C3E-A85DBD94020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55-4036-A711-4605F38EE9A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5-4036-A711-4605F38EE9A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2091.48</c:v>
                </c:pt>
                <c:pt idx="1">
                  <c:v>1949.53</c:v>
                </c:pt>
                <c:pt idx="2">
                  <c:v>1849.25</c:v>
                </c:pt>
                <c:pt idx="3">
                  <c:v>1982.77</c:v>
                </c:pt>
                <c:pt idx="4">
                  <c:v>2142.86</c:v>
                </c:pt>
              </c:numCache>
            </c:numRef>
          </c:val>
          <c:extLst>
            <c:ext xmlns:c16="http://schemas.microsoft.com/office/drawing/2014/chart" uri="{C3380CC4-5D6E-409C-BE32-E72D297353CC}">
              <c16:uniqueId val="{00000000-8D7C-4223-BD8B-2D97372C998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1228.58</c:v>
                </c:pt>
                <c:pt idx="2">
                  <c:v>1134.67</c:v>
                </c:pt>
                <c:pt idx="3">
                  <c:v>1144.79</c:v>
                </c:pt>
                <c:pt idx="4">
                  <c:v>1061.58</c:v>
                </c:pt>
              </c:numCache>
            </c:numRef>
          </c:val>
          <c:smooth val="0"/>
          <c:extLst>
            <c:ext xmlns:c16="http://schemas.microsoft.com/office/drawing/2014/chart" uri="{C3380CC4-5D6E-409C-BE32-E72D297353CC}">
              <c16:uniqueId val="{00000001-8D7C-4223-BD8B-2D97372C998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42.62</c:v>
                </c:pt>
                <c:pt idx="1">
                  <c:v>43.9</c:v>
                </c:pt>
                <c:pt idx="2">
                  <c:v>41.17</c:v>
                </c:pt>
                <c:pt idx="3">
                  <c:v>40.729999999999997</c:v>
                </c:pt>
                <c:pt idx="4">
                  <c:v>46.44</c:v>
                </c:pt>
              </c:numCache>
            </c:numRef>
          </c:val>
          <c:extLst>
            <c:ext xmlns:c16="http://schemas.microsoft.com/office/drawing/2014/chart" uri="{C3380CC4-5D6E-409C-BE32-E72D297353CC}">
              <c16:uniqueId val="{00000000-E6B3-4006-BB21-21A1C86A9F1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53.81</c:v>
                </c:pt>
                <c:pt idx="2">
                  <c:v>40.6</c:v>
                </c:pt>
                <c:pt idx="3">
                  <c:v>56.04</c:v>
                </c:pt>
                <c:pt idx="4">
                  <c:v>58.52</c:v>
                </c:pt>
              </c:numCache>
            </c:numRef>
          </c:val>
          <c:smooth val="0"/>
          <c:extLst>
            <c:ext xmlns:c16="http://schemas.microsoft.com/office/drawing/2014/chart" uri="{C3380CC4-5D6E-409C-BE32-E72D297353CC}">
              <c16:uniqueId val="{00000001-E6B3-4006-BB21-21A1C86A9F1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277.27999999999997</c:v>
                </c:pt>
                <c:pt idx="1">
                  <c:v>279.82</c:v>
                </c:pt>
                <c:pt idx="2">
                  <c:v>294.33</c:v>
                </c:pt>
                <c:pt idx="3">
                  <c:v>301.45999999999998</c:v>
                </c:pt>
                <c:pt idx="4">
                  <c:v>263.26</c:v>
                </c:pt>
              </c:numCache>
            </c:numRef>
          </c:val>
          <c:extLst>
            <c:ext xmlns:c16="http://schemas.microsoft.com/office/drawing/2014/chart" uri="{C3380CC4-5D6E-409C-BE32-E72D297353CC}">
              <c16:uniqueId val="{00000000-947B-4541-B3A8-9B0C35AC7FE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284.64999999999998</c:v>
                </c:pt>
                <c:pt idx="2">
                  <c:v>440.03</c:v>
                </c:pt>
                <c:pt idx="3">
                  <c:v>304.35000000000002</c:v>
                </c:pt>
                <c:pt idx="4">
                  <c:v>296.3</c:v>
                </c:pt>
              </c:numCache>
            </c:numRef>
          </c:val>
          <c:smooth val="0"/>
          <c:extLst>
            <c:ext xmlns:c16="http://schemas.microsoft.com/office/drawing/2014/chart" uri="{C3380CC4-5D6E-409C-BE32-E72D297353CC}">
              <c16:uniqueId val="{00000001-947B-4541-B3A8-9B0C35AC7FE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津野町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5933</v>
      </c>
      <c r="AM8" s="49"/>
      <c r="AN8" s="49"/>
      <c r="AO8" s="49"/>
      <c r="AP8" s="49"/>
      <c r="AQ8" s="49"/>
      <c r="AR8" s="49"/>
      <c r="AS8" s="49"/>
      <c r="AT8" s="45">
        <f>データ!$S$6</f>
        <v>197.85</v>
      </c>
      <c r="AU8" s="45"/>
      <c r="AV8" s="45"/>
      <c r="AW8" s="45"/>
      <c r="AX8" s="45"/>
      <c r="AY8" s="45"/>
      <c r="AZ8" s="45"/>
      <c r="BA8" s="45"/>
      <c r="BB8" s="45">
        <f>データ!$T$6</f>
        <v>29.99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79.540000000000006</v>
      </c>
      <c r="Q10" s="45"/>
      <c r="R10" s="45"/>
      <c r="S10" s="45"/>
      <c r="T10" s="45"/>
      <c r="U10" s="45"/>
      <c r="V10" s="45"/>
      <c r="W10" s="49">
        <f>データ!$Q$6</f>
        <v>2056</v>
      </c>
      <c r="X10" s="49"/>
      <c r="Y10" s="49"/>
      <c r="Z10" s="49"/>
      <c r="AA10" s="49"/>
      <c r="AB10" s="49"/>
      <c r="AC10" s="49"/>
      <c r="AD10" s="2"/>
      <c r="AE10" s="2"/>
      <c r="AF10" s="2"/>
      <c r="AG10" s="2"/>
      <c r="AH10" s="2"/>
      <c r="AI10" s="2"/>
      <c r="AJ10" s="2"/>
      <c r="AK10" s="2"/>
      <c r="AL10" s="49">
        <f>データ!$U$6</f>
        <v>4660</v>
      </c>
      <c r="AM10" s="49"/>
      <c r="AN10" s="49"/>
      <c r="AO10" s="49"/>
      <c r="AP10" s="49"/>
      <c r="AQ10" s="49"/>
      <c r="AR10" s="49"/>
      <c r="AS10" s="49"/>
      <c r="AT10" s="45">
        <f>データ!$V$6</f>
        <v>10.87</v>
      </c>
      <c r="AU10" s="45"/>
      <c r="AV10" s="45"/>
      <c r="AW10" s="45"/>
      <c r="AX10" s="45"/>
      <c r="AY10" s="45"/>
      <c r="AZ10" s="45"/>
      <c r="BA10" s="45"/>
      <c r="BB10" s="45">
        <f>データ!$W$6</f>
        <v>428.7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8Uj9v4HlRFuIQoOLGilRlcEoNx+BEhb2v/JBqq3dY4odUm6NU2NOCxnhVq5aSa7jPMTHRg9gZcMxhF++aOVMQQ==" saltValue="ODefkUTAbjkH+fu+xYXdx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394114</v>
      </c>
      <c r="D6" s="33">
        <f t="shared" si="3"/>
        <v>47</v>
      </c>
      <c r="E6" s="33">
        <f t="shared" si="3"/>
        <v>1</v>
      </c>
      <c r="F6" s="33">
        <f t="shared" si="3"/>
        <v>0</v>
      </c>
      <c r="G6" s="33">
        <f t="shared" si="3"/>
        <v>0</v>
      </c>
      <c r="H6" s="33" t="str">
        <f t="shared" si="3"/>
        <v>高知県　津野町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79.540000000000006</v>
      </c>
      <c r="Q6" s="34">
        <f t="shared" si="3"/>
        <v>2056</v>
      </c>
      <c r="R6" s="34">
        <f t="shared" si="3"/>
        <v>5933</v>
      </c>
      <c r="S6" s="34">
        <f t="shared" si="3"/>
        <v>197.85</v>
      </c>
      <c r="T6" s="34">
        <f t="shared" si="3"/>
        <v>29.99</v>
      </c>
      <c r="U6" s="34">
        <f t="shared" si="3"/>
        <v>4660</v>
      </c>
      <c r="V6" s="34">
        <f t="shared" si="3"/>
        <v>10.87</v>
      </c>
      <c r="W6" s="34">
        <f t="shared" si="3"/>
        <v>428.7</v>
      </c>
      <c r="X6" s="35">
        <f>IF(X7="",NA(),X7)</f>
        <v>71.23</v>
      </c>
      <c r="Y6" s="35">
        <f t="shared" ref="Y6:AG6" si="4">IF(Y7="",NA(),Y7)</f>
        <v>71.680000000000007</v>
      </c>
      <c r="Z6" s="35">
        <f t="shared" si="4"/>
        <v>73.150000000000006</v>
      </c>
      <c r="AA6" s="35">
        <f t="shared" si="4"/>
        <v>73.78</v>
      </c>
      <c r="AB6" s="35">
        <f t="shared" si="4"/>
        <v>72.28</v>
      </c>
      <c r="AC6" s="35">
        <f t="shared" si="4"/>
        <v>76.09</v>
      </c>
      <c r="AD6" s="35">
        <f t="shared" si="4"/>
        <v>75.09</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2091.48</v>
      </c>
      <c r="BF6" s="35">
        <f t="shared" ref="BF6:BN6" si="7">IF(BF7="",NA(),BF7)</f>
        <v>1949.53</v>
      </c>
      <c r="BG6" s="35">
        <f t="shared" si="7"/>
        <v>1849.25</v>
      </c>
      <c r="BH6" s="35">
        <f t="shared" si="7"/>
        <v>1982.77</v>
      </c>
      <c r="BI6" s="35">
        <f t="shared" si="7"/>
        <v>2142.86</v>
      </c>
      <c r="BJ6" s="35">
        <f t="shared" si="7"/>
        <v>1113.76</v>
      </c>
      <c r="BK6" s="35">
        <f t="shared" si="7"/>
        <v>1228.58</v>
      </c>
      <c r="BL6" s="35">
        <f t="shared" si="7"/>
        <v>1134.67</v>
      </c>
      <c r="BM6" s="35">
        <f t="shared" si="7"/>
        <v>1144.79</v>
      </c>
      <c r="BN6" s="35">
        <f t="shared" si="7"/>
        <v>1061.58</v>
      </c>
      <c r="BO6" s="34" t="str">
        <f>IF(BO7="","",IF(BO7="-","【-】","【"&amp;SUBSTITUTE(TEXT(BO7,"#,##0.00"),"-","△")&amp;"】"))</f>
        <v>【1,141.75】</v>
      </c>
      <c r="BP6" s="35">
        <f>IF(BP7="",NA(),BP7)</f>
        <v>42.62</v>
      </c>
      <c r="BQ6" s="35">
        <f t="shared" ref="BQ6:BY6" si="8">IF(BQ7="",NA(),BQ7)</f>
        <v>43.9</v>
      </c>
      <c r="BR6" s="35">
        <f t="shared" si="8"/>
        <v>41.17</v>
      </c>
      <c r="BS6" s="35">
        <f t="shared" si="8"/>
        <v>40.729999999999997</v>
      </c>
      <c r="BT6" s="35">
        <f t="shared" si="8"/>
        <v>46.44</v>
      </c>
      <c r="BU6" s="35">
        <f t="shared" si="8"/>
        <v>34.25</v>
      </c>
      <c r="BV6" s="35">
        <f t="shared" si="8"/>
        <v>53.81</v>
      </c>
      <c r="BW6" s="35">
        <f t="shared" si="8"/>
        <v>40.6</v>
      </c>
      <c r="BX6" s="35">
        <f t="shared" si="8"/>
        <v>56.04</v>
      </c>
      <c r="BY6" s="35">
        <f t="shared" si="8"/>
        <v>58.52</v>
      </c>
      <c r="BZ6" s="34" t="str">
        <f>IF(BZ7="","",IF(BZ7="-","【-】","【"&amp;SUBSTITUTE(TEXT(BZ7,"#,##0.00"),"-","△")&amp;"】"))</f>
        <v>【54.93】</v>
      </c>
      <c r="CA6" s="35">
        <f>IF(CA7="",NA(),CA7)</f>
        <v>277.27999999999997</v>
      </c>
      <c r="CB6" s="35">
        <f t="shared" ref="CB6:CJ6" si="9">IF(CB7="",NA(),CB7)</f>
        <v>279.82</v>
      </c>
      <c r="CC6" s="35">
        <f t="shared" si="9"/>
        <v>294.33</v>
      </c>
      <c r="CD6" s="35">
        <f t="shared" si="9"/>
        <v>301.45999999999998</v>
      </c>
      <c r="CE6" s="35">
        <f t="shared" si="9"/>
        <v>263.26</v>
      </c>
      <c r="CF6" s="35">
        <f t="shared" si="9"/>
        <v>501.18</v>
      </c>
      <c r="CG6" s="35">
        <f t="shared" si="9"/>
        <v>284.64999999999998</v>
      </c>
      <c r="CH6" s="35">
        <f t="shared" si="9"/>
        <v>440.03</v>
      </c>
      <c r="CI6" s="35">
        <f t="shared" si="9"/>
        <v>304.35000000000002</v>
      </c>
      <c r="CJ6" s="35">
        <f t="shared" si="9"/>
        <v>296.3</v>
      </c>
      <c r="CK6" s="34" t="str">
        <f>IF(CK7="","",IF(CK7="-","【-】","【"&amp;SUBSTITUTE(TEXT(CK7,"#,##0.00"),"-","△")&amp;"】"))</f>
        <v>【292.18】</v>
      </c>
      <c r="CL6" s="35">
        <f>IF(CL7="",NA(),CL7)</f>
        <v>75.87</v>
      </c>
      <c r="CM6" s="35">
        <f t="shared" ref="CM6:CU6" si="10">IF(CM7="",NA(),CM7)</f>
        <v>72.709999999999994</v>
      </c>
      <c r="CN6" s="35">
        <f t="shared" si="10"/>
        <v>71.13</v>
      </c>
      <c r="CO6" s="35">
        <f t="shared" si="10"/>
        <v>76.16</v>
      </c>
      <c r="CP6" s="35">
        <f t="shared" si="10"/>
        <v>65.680000000000007</v>
      </c>
      <c r="CQ6" s="35">
        <f t="shared" si="10"/>
        <v>57.55</v>
      </c>
      <c r="CR6" s="35">
        <f t="shared" si="10"/>
        <v>58.96</v>
      </c>
      <c r="CS6" s="35">
        <f t="shared" si="10"/>
        <v>57.29</v>
      </c>
      <c r="CT6" s="35">
        <f t="shared" si="10"/>
        <v>55.9</v>
      </c>
      <c r="CU6" s="35">
        <f t="shared" si="10"/>
        <v>57.3</v>
      </c>
      <c r="CV6" s="34" t="str">
        <f>IF(CV7="","",IF(CV7="-","【-】","【"&amp;SUBSTITUTE(TEXT(CV7,"#,##0.00"),"-","△")&amp;"】"))</f>
        <v>【56.91】</v>
      </c>
      <c r="CW6" s="35">
        <f>IF(CW7="",NA(),CW7)</f>
        <v>77.42</v>
      </c>
      <c r="CX6" s="35">
        <f t="shared" ref="CX6:DF6" si="11">IF(CX7="",NA(),CX7)</f>
        <v>77.42</v>
      </c>
      <c r="CY6" s="35">
        <f t="shared" si="11"/>
        <v>81.99</v>
      </c>
      <c r="CZ6" s="35">
        <f t="shared" si="11"/>
        <v>81.99</v>
      </c>
      <c r="DA6" s="35">
        <f t="shared" si="11"/>
        <v>99.48</v>
      </c>
      <c r="DB6" s="35">
        <f t="shared" si="11"/>
        <v>74.14</v>
      </c>
      <c r="DC6" s="35">
        <f t="shared" si="11"/>
        <v>76.58</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0.98</v>
      </c>
      <c r="EK6" s="35">
        <f t="shared" si="14"/>
        <v>0.65</v>
      </c>
      <c r="EL6" s="35">
        <f t="shared" si="14"/>
        <v>0.53</v>
      </c>
      <c r="EM6" s="35">
        <f t="shared" si="14"/>
        <v>0.72</v>
      </c>
      <c r="EN6" s="34" t="str">
        <f>IF(EN7="","",IF(EN7="-","【-】","【"&amp;SUBSTITUTE(TEXT(EN7,"#,##0.00"),"-","△")&amp;"】"))</f>
        <v>【0.72】</v>
      </c>
    </row>
    <row r="7" spans="1:144" s="36" customFormat="1" x14ac:dyDescent="0.15">
      <c r="A7" s="28"/>
      <c r="B7" s="37">
        <v>2017</v>
      </c>
      <c r="C7" s="37">
        <v>394114</v>
      </c>
      <c r="D7" s="37">
        <v>47</v>
      </c>
      <c r="E7" s="37">
        <v>1</v>
      </c>
      <c r="F7" s="37">
        <v>0</v>
      </c>
      <c r="G7" s="37">
        <v>0</v>
      </c>
      <c r="H7" s="37" t="s">
        <v>107</v>
      </c>
      <c r="I7" s="37" t="s">
        <v>108</v>
      </c>
      <c r="J7" s="37" t="s">
        <v>109</v>
      </c>
      <c r="K7" s="37" t="s">
        <v>110</v>
      </c>
      <c r="L7" s="37" t="s">
        <v>111</v>
      </c>
      <c r="M7" s="37" t="s">
        <v>112</v>
      </c>
      <c r="N7" s="38" t="s">
        <v>113</v>
      </c>
      <c r="O7" s="38" t="s">
        <v>114</v>
      </c>
      <c r="P7" s="38">
        <v>79.540000000000006</v>
      </c>
      <c r="Q7" s="38">
        <v>2056</v>
      </c>
      <c r="R7" s="38">
        <v>5933</v>
      </c>
      <c r="S7" s="38">
        <v>197.85</v>
      </c>
      <c r="T7" s="38">
        <v>29.99</v>
      </c>
      <c r="U7" s="38">
        <v>4660</v>
      </c>
      <c r="V7" s="38">
        <v>10.87</v>
      </c>
      <c r="W7" s="38">
        <v>428.7</v>
      </c>
      <c r="X7" s="38">
        <v>71.23</v>
      </c>
      <c r="Y7" s="38">
        <v>71.680000000000007</v>
      </c>
      <c r="Z7" s="38">
        <v>73.150000000000006</v>
      </c>
      <c r="AA7" s="38">
        <v>73.78</v>
      </c>
      <c r="AB7" s="38">
        <v>72.28</v>
      </c>
      <c r="AC7" s="38">
        <v>76.09</v>
      </c>
      <c r="AD7" s="38">
        <v>75.09</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2091.48</v>
      </c>
      <c r="BF7" s="38">
        <v>1949.53</v>
      </c>
      <c r="BG7" s="38">
        <v>1849.25</v>
      </c>
      <c r="BH7" s="38">
        <v>1982.77</v>
      </c>
      <c r="BI7" s="38">
        <v>2142.86</v>
      </c>
      <c r="BJ7" s="38">
        <v>1113.76</v>
      </c>
      <c r="BK7" s="38">
        <v>1228.58</v>
      </c>
      <c r="BL7" s="38">
        <v>1134.67</v>
      </c>
      <c r="BM7" s="38">
        <v>1144.79</v>
      </c>
      <c r="BN7" s="38">
        <v>1061.58</v>
      </c>
      <c r="BO7" s="38">
        <v>1141.75</v>
      </c>
      <c r="BP7" s="38">
        <v>42.62</v>
      </c>
      <c r="BQ7" s="38">
        <v>43.9</v>
      </c>
      <c r="BR7" s="38">
        <v>41.17</v>
      </c>
      <c r="BS7" s="38">
        <v>40.729999999999997</v>
      </c>
      <c r="BT7" s="38">
        <v>46.44</v>
      </c>
      <c r="BU7" s="38">
        <v>34.25</v>
      </c>
      <c r="BV7" s="38">
        <v>53.81</v>
      </c>
      <c r="BW7" s="38">
        <v>40.6</v>
      </c>
      <c r="BX7" s="38">
        <v>56.04</v>
      </c>
      <c r="BY7" s="38">
        <v>58.52</v>
      </c>
      <c r="BZ7" s="38">
        <v>54.93</v>
      </c>
      <c r="CA7" s="38">
        <v>277.27999999999997</v>
      </c>
      <c r="CB7" s="38">
        <v>279.82</v>
      </c>
      <c r="CC7" s="38">
        <v>294.33</v>
      </c>
      <c r="CD7" s="38">
        <v>301.45999999999998</v>
      </c>
      <c r="CE7" s="38">
        <v>263.26</v>
      </c>
      <c r="CF7" s="38">
        <v>501.18</v>
      </c>
      <c r="CG7" s="38">
        <v>284.64999999999998</v>
      </c>
      <c r="CH7" s="38">
        <v>440.03</v>
      </c>
      <c r="CI7" s="38">
        <v>304.35000000000002</v>
      </c>
      <c r="CJ7" s="38">
        <v>296.3</v>
      </c>
      <c r="CK7" s="38">
        <v>292.18</v>
      </c>
      <c r="CL7" s="38">
        <v>75.87</v>
      </c>
      <c r="CM7" s="38">
        <v>72.709999999999994</v>
      </c>
      <c r="CN7" s="38">
        <v>71.13</v>
      </c>
      <c r="CO7" s="38">
        <v>76.16</v>
      </c>
      <c r="CP7" s="38">
        <v>65.680000000000007</v>
      </c>
      <c r="CQ7" s="38">
        <v>57.55</v>
      </c>
      <c r="CR7" s="38">
        <v>58.96</v>
      </c>
      <c r="CS7" s="38">
        <v>57.29</v>
      </c>
      <c r="CT7" s="38">
        <v>55.9</v>
      </c>
      <c r="CU7" s="38">
        <v>57.3</v>
      </c>
      <c r="CV7" s="38">
        <v>56.91</v>
      </c>
      <c r="CW7" s="38">
        <v>77.42</v>
      </c>
      <c r="CX7" s="38">
        <v>77.42</v>
      </c>
      <c r="CY7" s="38">
        <v>81.99</v>
      </c>
      <c r="CZ7" s="38">
        <v>81.99</v>
      </c>
      <c r="DA7" s="38">
        <v>99.48</v>
      </c>
      <c r="DB7" s="38">
        <v>74.14</v>
      </c>
      <c r="DC7" s="38">
        <v>76.58</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0.98</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2019-01-29T05:09:38Z</cp:lastPrinted>
  <dcterms:created xsi:type="dcterms:W3CDTF">2018-12-03T08:45:33Z</dcterms:created>
  <dcterms:modified xsi:type="dcterms:W3CDTF">2019-01-29T06:55:55Z</dcterms:modified>
  <cp:category/>
</cp:coreProperties>
</file>